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960" windowHeight="13800" tabRatio="757" firstSheet="1" activeTab="6"/>
  </bookViews>
  <sheets>
    <sheet name="drawdowns" sheetId="1" r:id="rId1"/>
    <sheet name="BEHS Budget" sheetId="2" r:id="rId2"/>
    <sheet name="Lewiston Budget" sheetId="3" r:id="rId3"/>
    <sheet name="NHS Budget" sheetId="4" r:id="rId4"/>
    <sheet name="OHHS Budget" sheetId="5" r:id="rId5"/>
    <sheet name="SPHS Budget" sheetId="6" r:id="rId6"/>
    <sheet name="2009-2011" sheetId="7" r:id="rId7"/>
  </sheets>
  <definedNames>
    <definedName name="_xlnm.Print_Area" localSheetId="1">'BEHS Budget'!$A$1:$C$114</definedName>
    <definedName name="_xlnm.Print_Area" localSheetId="0">'drawdowns'!$A$1:$P$13</definedName>
    <definedName name="_xlnm.Print_Area" localSheetId="2">'Lewiston Budget'!$A$1:$C$66</definedName>
    <definedName name="_xlnm.Print_Area" localSheetId="3">'NHS Budget'!$A$1:$C$67</definedName>
    <definedName name="_xlnm.Print_Area" localSheetId="4">'OHHS Budget'!$A$1:$C$86</definedName>
    <definedName name="_xlnm.Print_Area" localSheetId="5">'SPHS Budget'!$A$1:$C$56</definedName>
    <definedName name="_xlnm.Print_Titles" localSheetId="1">'BEHS Budget'!$1:$1</definedName>
    <definedName name="_xlnm.Print_Titles" localSheetId="4">'OHHS Budget'!$1:$1</definedName>
  </definedNames>
  <calcPr fullCalcOnLoad="1"/>
</workbook>
</file>

<file path=xl/sharedStrings.xml><?xml version="1.0" encoding="utf-8"?>
<sst xmlns="http://schemas.openxmlformats.org/spreadsheetml/2006/main" count="393" uniqueCount="259">
  <si>
    <t xml:space="preserve">2009- 2010 Budget </t>
  </si>
  <si>
    <t>Noble HS             2009-2010</t>
  </si>
  <si>
    <t>Lewiston HS       2009- 2010</t>
  </si>
  <si>
    <t>Bonny Eagle HS 2009/2010</t>
  </si>
  <si>
    <t>years 4 &amp; 5 total</t>
  </si>
  <si>
    <t>Seminar Expenses (3c) .</t>
  </si>
  <si>
    <r>
      <t>SPENT</t>
    </r>
    <r>
      <rPr>
        <b/>
        <sz val="9"/>
        <rFont val="Verdana"/>
        <family val="0"/>
      </rPr>
      <t xml:space="preserve"> - 06/07 unpent recvd $</t>
    </r>
  </si>
  <si>
    <t>Registration fees for Curr &amp; Instr (2h)</t>
  </si>
  <si>
    <t>TOTAL AMOUNT SENT TO SCHOOL:</t>
  </si>
  <si>
    <t>VAC Summer 2008 work (1a)</t>
  </si>
  <si>
    <t>Coaching (GSP)</t>
  </si>
  <si>
    <t>Bonny Eagle</t>
  </si>
  <si>
    <t>Lewiston</t>
  </si>
  <si>
    <t>subs Honors Chall meetings (1000) (2b)</t>
  </si>
  <si>
    <t>VAC Subcomm. Coord. (1a)</t>
  </si>
  <si>
    <t>CIT reps/small group leaders (5000) (4g)</t>
  </si>
  <si>
    <t>Interventions Committee (2f)</t>
  </si>
  <si>
    <t>CIT Retreat Summer 09  (2000) (4g)</t>
  </si>
  <si>
    <t>graphing calculators (2c)</t>
  </si>
  <si>
    <t>PDA Team Members  (1575) (3d)</t>
  </si>
  <si>
    <t>At-Large CIT reps (300)  (4g)</t>
  </si>
  <si>
    <t>CIT Retreat Summer 09 (4g)</t>
  </si>
  <si>
    <t>Civil Rights team supplies (1d)</t>
  </si>
  <si>
    <t>Alternative ($500) 4a</t>
  </si>
  <si>
    <t>Subs for SS Committee (1a) (1170)</t>
  </si>
  <si>
    <t>COT Meetings (4g)</t>
  </si>
  <si>
    <t>Available drawdown</t>
  </si>
  <si>
    <t>Supplies for Early College</t>
  </si>
  <si>
    <t>* Includes money for school personnel travel  - Yr 1: $2,000; Yr 2: $2,080; Yr 3: $2,163; Yr 4: $2,250; Yr 5: 2,340.</t>
  </si>
  <si>
    <t>Subs for Tech. Committee  (780) (2c)</t>
  </si>
  <si>
    <t>Dues&amp;Fees Student Gov't devel. (3f)</t>
  </si>
  <si>
    <t>Seminar Expenses (3c) Y3@ $201</t>
  </si>
  <si>
    <t>Cluster Coordinators x 3 (3e)</t>
  </si>
  <si>
    <t>Academic Support Monitors x 2 (2f)</t>
  </si>
  <si>
    <t>YEAR 3 TOTALS</t>
  </si>
  <si>
    <t>2010-2011</t>
  </si>
  <si>
    <t>COT Travel</t>
  </si>
  <si>
    <t>Seminars (3c) @ $?/day</t>
  </si>
  <si>
    <t>LCD projectors/Smart Boards (2c)</t>
  </si>
  <si>
    <t>Dec 07/08 includes Coaching, Proj mgmt&amp; evaluation of $308,747.</t>
  </si>
  <si>
    <t>Data Coordinator (4g)</t>
  </si>
  <si>
    <t>Grant Coordinators2 @ 2000, 1 at $1000  (4g)</t>
  </si>
  <si>
    <t>Data Coordinator 1@4000 (4g)</t>
  </si>
  <si>
    <t>MAY</t>
  </si>
  <si>
    <t>PLG Faciliatators (3a)</t>
  </si>
  <si>
    <t>Advisory Subcom. Coordinator (1c)</t>
  </si>
  <si>
    <t>Freshman Focus Curr. Coord.  (500) (2c)</t>
  </si>
  <si>
    <t>Honors Challenge Subcom. Coord. (2b)</t>
  </si>
  <si>
    <t>College Visit Travel / Aspirations (4h)</t>
  </si>
  <si>
    <t>Supplies for Curriculum and Instruction(2f)</t>
  </si>
  <si>
    <t>Coaching (4g)</t>
  </si>
  <si>
    <t>PLG Facil. Summer 09 (3b)</t>
  </si>
  <si>
    <t>Bullying,Harassment 1d</t>
  </si>
  <si>
    <t>meetings (1a, 1c, 2b, 2f, 2g, 3a, 4f)</t>
  </si>
  <si>
    <t>Transition Booklet (4f)</t>
  </si>
  <si>
    <t>JUNE</t>
  </si>
  <si>
    <t>JULY</t>
  </si>
  <si>
    <t>Seminar Expenses per seminar participant</t>
  </si>
  <si>
    <t>7. Construction</t>
  </si>
  <si>
    <t>NWEA Assessment</t>
  </si>
  <si>
    <t>Reg fees for Leadership Team PLG (3a)</t>
  </si>
  <si>
    <t>PLG Facil. Summer 09 (1500) (3b)</t>
  </si>
  <si>
    <t>Attend. Squad summer 08 work (1e)</t>
  </si>
  <si>
    <t>Cross School Seminar(3c)</t>
  </si>
  <si>
    <t>Structure/strategy chair (1a) (2000)</t>
  </si>
  <si>
    <t>College Visit Day (4h)</t>
  </si>
  <si>
    <t>Student Council Conference 8x110 (3f)</t>
  </si>
  <si>
    <t>AP Bio lab equip (2h)</t>
  </si>
  <si>
    <t>COT meeting in MD</t>
  </si>
  <si>
    <t>Maine Prep Registration (4b) PLG Trainer (3a)</t>
  </si>
  <si>
    <r>
      <t>SPENT</t>
    </r>
    <r>
      <rPr>
        <b/>
        <sz val="9"/>
        <rFont val="Verdana"/>
        <family val="0"/>
      </rPr>
      <t xml:space="preserve"> - 07/08 unpent recvd $</t>
    </r>
  </si>
  <si>
    <t>Tr.Stipends for Curr &amp; Instr (2c)</t>
  </si>
  <si>
    <t xml:space="preserve"> Grant Coordinator (4g)</t>
  </si>
  <si>
    <t>Training Stipends for PLG Facilitators (3a)</t>
  </si>
  <si>
    <t>Year 3 Carryover</t>
  </si>
  <si>
    <r>
      <t xml:space="preserve">09/10 YEAR 4 </t>
    </r>
    <r>
      <rPr>
        <b/>
        <sz val="10"/>
        <rFont val="Verdana"/>
        <family val="0"/>
      </rPr>
      <t>Received</t>
    </r>
    <r>
      <rPr>
        <sz val="10"/>
        <rFont val="Verdana"/>
        <family val="0"/>
      </rPr>
      <t xml:space="preserve"> Funds</t>
    </r>
  </si>
  <si>
    <r>
      <t xml:space="preserve">09/10 YEAR 4 </t>
    </r>
    <r>
      <rPr>
        <b/>
        <sz val="10"/>
        <rFont val="Verdana"/>
        <family val="0"/>
      </rPr>
      <t>Spent</t>
    </r>
    <r>
      <rPr>
        <sz val="10"/>
        <rFont val="Verdana"/>
        <family val="0"/>
      </rPr>
      <t xml:space="preserve"> Funds</t>
    </r>
  </si>
  <si>
    <r>
      <t xml:space="preserve">10/11 YEAR 5 </t>
    </r>
    <r>
      <rPr>
        <b/>
        <sz val="10"/>
        <rFont val="Verdana"/>
        <family val="0"/>
      </rPr>
      <t>Spent</t>
    </r>
    <r>
      <rPr>
        <sz val="10"/>
        <rFont val="Verdana"/>
        <family val="0"/>
      </rPr>
      <t xml:space="preserve"> Funds</t>
    </r>
  </si>
  <si>
    <r>
      <t xml:space="preserve">10/11 YEAR 5 </t>
    </r>
    <r>
      <rPr>
        <b/>
        <sz val="10"/>
        <rFont val="Verdana"/>
        <family val="0"/>
      </rPr>
      <t>Received</t>
    </r>
    <r>
      <rPr>
        <sz val="10"/>
        <rFont val="Verdana"/>
        <family val="0"/>
      </rPr>
      <t xml:space="preserve"> Funds</t>
    </r>
  </si>
  <si>
    <t>So. Portland HS 2009/2010</t>
  </si>
  <si>
    <r>
      <t xml:space="preserve">08/09 </t>
    </r>
    <r>
      <rPr>
        <b/>
        <sz val="8"/>
        <rFont val="Verdana"/>
        <family val="0"/>
      </rPr>
      <t>(Unspent Received Funds)</t>
    </r>
  </si>
  <si>
    <t>Oxford Hills HS 2009/2010</t>
  </si>
  <si>
    <r>
      <t xml:space="preserve">08/09  </t>
    </r>
    <r>
      <rPr>
        <b/>
        <sz val="8"/>
        <rFont val="Verdana"/>
        <family val="0"/>
      </rPr>
      <t>(Unspent Received Funds)</t>
    </r>
  </si>
  <si>
    <t>GRANT BUDGET</t>
  </si>
  <si>
    <t>GRANT TOTAL</t>
  </si>
  <si>
    <t>TOTAL SPENT</t>
  </si>
  <si>
    <t>School Inprovement Coordinator (3e)</t>
  </si>
  <si>
    <t>Project Evaluation (4g)</t>
  </si>
  <si>
    <r>
      <t>SPENT</t>
    </r>
    <r>
      <rPr>
        <b/>
        <sz val="9"/>
        <rFont val="Verdana"/>
        <family val="0"/>
      </rPr>
      <t xml:space="preserve"> - 07/08 unpent recvd $</t>
    </r>
  </si>
  <si>
    <t>Curriculum and Instruction (2h)</t>
  </si>
  <si>
    <t>Student Leadership Development (1c)</t>
  </si>
  <si>
    <t>Travel for Curriculum and Instruction (2h)</t>
  </si>
  <si>
    <t>Acad.Mentoring Prgm Coord. (2000) (2f)</t>
  </si>
  <si>
    <t>Intervention Subcom. Coord. (2f)</t>
  </si>
  <si>
    <t>Writing Rubric Subcom. Coord. (2g)</t>
  </si>
  <si>
    <t>Transition Subcom. Coord. (1a)</t>
  </si>
  <si>
    <r>
      <t xml:space="preserve">07/08 True Carryover </t>
    </r>
    <r>
      <rPr>
        <b/>
        <sz val="8"/>
        <rFont val="Verdana"/>
        <family val="0"/>
      </rPr>
      <t>(Unspent Received Funds)</t>
    </r>
  </si>
  <si>
    <t>SLC Budget Parameters</t>
  </si>
  <si>
    <t>2009-2010</t>
  </si>
  <si>
    <t>Project Evaluation</t>
  </si>
  <si>
    <t>Fiscal Management</t>
  </si>
  <si>
    <t>Literacy Coaching (2c)</t>
  </si>
  <si>
    <t>Stipend for Honors Challenge Coordinator(2h)</t>
  </si>
  <si>
    <t>Fiscal Management (MSAD 6)</t>
  </si>
  <si>
    <t>Fiscal Management - MSAD 6</t>
  </si>
  <si>
    <t>5. Supplies</t>
  </si>
  <si>
    <t>Training Stipends at 20%</t>
  </si>
  <si>
    <t>Seminar Travel (3c) @ $?/day</t>
  </si>
  <si>
    <t>Academic Mentoring Program (2f)</t>
  </si>
  <si>
    <t>Seminar Subs (3c)</t>
  </si>
  <si>
    <t>2007-2008</t>
  </si>
  <si>
    <t>Project Management (GSP)</t>
  </si>
  <si>
    <t>grade 9-10 interdisc. Summer 07 work (1b)</t>
  </si>
  <si>
    <t>Coaching</t>
  </si>
  <si>
    <t>11. Training Stipends</t>
  </si>
  <si>
    <t>LCD Projectors &amp; mounts (2c)</t>
  </si>
  <si>
    <t>Noble</t>
  </si>
  <si>
    <t>3. Travel</t>
  </si>
  <si>
    <t>12. Total Costs</t>
  </si>
  <si>
    <t>Total to-date drawdown:</t>
  </si>
  <si>
    <t>2008-2009</t>
  </si>
  <si>
    <t>Subs Math Imp Team (560) (4b)</t>
  </si>
  <si>
    <t>Structure/strategy comm (4500) (1a)</t>
  </si>
  <si>
    <t>(9 members @500)</t>
  </si>
  <si>
    <t>Numeracy Summer 2008 work (2f)</t>
  </si>
  <si>
    <t>2007/08 unspent recvd funds</t>
  </si>
  <si>
    <t>Training Stipends for PLG Trainer (3a)</t>
  </si>
  <si>
    <t>Training Stipends for C and I (2h)</t>
  </si>
  <si>
    <t>Registration fees for C and I (2h)</t>
  </si>
  <si>
    <t>Subs for Baltimore conference ( 4g)</t>
  </si>
  <si>
    <t>PLG Facilitators (3e) 7 @ $600</t>
  </si>
  <si>
    <t>Fiscal Management MSAD 6 (4g)</t>
  </si>
  <si>
    <t>SS comm members on CIT (500) (1a)</t>
  </si>
  <si>
    <t>sub for baltimore travel</t>
  </si>
  <si>
    <t>SLC Baltimore conf.  4g</t>
  </si>
  <si>
    <r>
      <t>SPENT</t>
    </r>
    <r>
      <rPr>
        <b/>
        <sz val="9"/>
        <rFont val="Verdana"/>
        <family val="0"/>
      </rPr>
      <t xml:space="preserve"> - 07/08 unpent recvd $</t>
    </r>
  </si>
  <si>
    <t>Curr. and Inst. Summer 2008 (2h)</t>
  </si>
  <si>
    <t>Evening Academy Staff (2f) 4 @ $1500</t>
  </si>
  <si>
    <t>2006/07 unspent recvd funds</t>
  </si>
  <si>
    <t>Subs for Curriculum and Instruction (2h)</t>
  </si>
  <si>
    <t>Aspirations Advisors (2f) 4 @ $1800</t>
  </si>
  <si>
    <t xml:space="preserve">PM Instructors (2f) 7 @ 1500 </t>
  </si>
  <si>
    <t>Seminar Subs  (8970) (3c)</t>
  </si>
  <si>
    <t>Subs for intervention comm (300) (2f)</t>
  </si>
  <si>
    <t>subs for scoring rubric work (900) (2g)</t>
  </si>
  <si>
    <t>PLG Facil 08-09 (9000) (3b)</t>
  </si>
  <si>
    <t>Attendance Squad (1e)</t>
  </si>
  <si>
    <t>Fiscal Management MSAD6 (4g)</t>
  </si>
  <si>
    <t>FF retreat (2c)</t>
  </si>
  <si>
    <t>School SLC Board (5@$600) (4g)</t>
  </si>
  <si>
    <t>After school lab staff (2f)</t>
  </si>
  <si>
    <t>Early College (4f)</t>
  </si>
  <si>
    <t>Real Life Course (</t>
  </si>
  <si>
    <t>Data Coordinator (3e)</t>
  </si>
  <si>
    <t>9th and 10th grade teams (1a)</t>
  </si>
  <si>
    <t>Registrations Fees for C &amp; I (2g)</t>
  </si>
  <si>
    <t>Grant Coord. (3e)</t>
  </si>
  <si>
    <t>NOV</t>
  </si>
  <si>
    <t>DEC</t>
  </si>
  <si>
    <t>Stipends for Summer Literacy (2f)</t>
  </si>
  <si>
    <t>actual Budget</t>
  </si>
  <si>
    <t>Supplies for C &amp; I (2h)</t>
  </si>
  <si>
    <t>Literacy Center Coordinator Stipend (3a)</t>
  </si>
  <si>
    <t>Subs for Cross School Sems (3c)</t>
  </si>
  <si>
    <t>Data Coordinator (4c)</t>
  </si>
  <si>
    <t>Attendance Committee (1e)</t>
  </si>
  <si>
    <t>Literacy Activities (2c)</t>
  </si>
  <si>
    <t>Site Coordinator (all)</t>
  </si>
  <si>
    <t>MSS Coordinator92d)</t>
  </si>
  <si>
    <t>4. Equipment</t>
  </si>
  <si>
    <t>Reading &amp; Writing Workshop PLG (2d)</t>
  </si>
  <si>
    <t>Subs for C &amp; I (2h)</t>
  </si>
  <si>
    <t>Subs for Curriculum Mapping(2h)</t>
  </si>
  <si>
    <t>Project Evaluation - Donahue</t>
  </si>
  <si>
    <t xml:space="preserve">Oct 08/09 includes Coaching, Proj mgmt&amp; evaluation </t>
  </si>
  <si>
    <t>Cross School Seminars Expenses (4f)</t>
  </si>
  <si>
    <t>subs for attendance retreat  (350)(1e)</t>
  </si>
  <si>
    <t>SS Comm summer '09 work (900) (1a)</t>
  </si>
  <si>
    <t>Interventions Comm.work (5000) (2d)</t>
  </si>
  <si>
    <t>PDA / Apple Touch @ $290.00 x 15  (3d)</t>
  </si>
  <si>
    <t>Leadership Team Retreat</t>
  </si>
  <si>
    <t>College Visit Day busses (4h)</t>
  </si>
  <si>
    <t>5-year total (FYI)</t>
  </si>
  <si>
    <t>Subs for Freshman Focus  (500) (2c)</t>
  </si>
  <si>
    <t>Literacy Summer 2008 work (2f)</t>
  </si>
  <si>
    <t xml:space="preserve"> Data/InformationCoordinator(3e)</t>
  </si>
  <si>
    <t>Planning hon chall sci and SS (780) (2b)</t>
  </si>
  <si>
    <t>Advisor/Advisee Coordinator (1c)</t>
  </si>
  <si>
    <t>Team leaders</t>
  </si>
  <si>
    <t>Senior Project Coordinator (4g)</t>
  </si>
  <si>
    <t>Initiative Coordinators (3a)</t>
  </si>
  <si>
    <t>Travel for Curr &amp; Inst (2h)</t>
  </si>
  <si>
    <t>Math Improvement Team (4b)</t>
  </si>
  <si>
    <t>1. Personnel</t>
  </si>
  <si>
    <t>Leadership Team Stipends (yr1)</t>
  </si>
  <si>
    <t>Subs for NWEA MAPs Assessments (3c)</t>
  </si>
  <si>
    <t>Subs for scoring of fall writing prompt(4c)</t>
  </si>
  <si>
    <t>Project Management - GSP</t>
  </si>
  <si>
    <t>Project Evaluation- Donahue</t>
  </si>
  <si>
    <t>Intervention Supplies &amp; Resources(2f)</t>
  </si>
  <si>
    <t>JAN</t>
  </si>
  <si>
    <t>FEB</t>
  </si>
  <si>
    <t>Project Management*</t>
  </si>
  <si>
    <t>Project Evaluation Donahue (4g)</t>
  </si>
  <si>
    <t>2010-2011</t>
  </si>
  <si>
    <t>Workshop &amp; Conf. for C&amp;I (2h)</t>
  </si>
  <si>
    <t>Stipends for C &amp; I (2b)</t>
  </si>
  <si>
    <t>6. Contractual</t>
  </si>
  <si>
    <t xml:space="preserve">Schools Spreadsheet </t>
  </si>
  <si>
    <t>Evaluation (Donahue Institute)</t>
  </si>
  <si>
    <t>YEAR</t>
  </si>
  <si>
    <t>financial doc work 1@1000 (4g)</t>
  </si>
  <si>
    <t>2006-2007</t>
  </si>
  <si>
    <t>Seminar Subs  (3c)</t>
  </si>
  <si>
    <t>Graduation Portfolio Coordinator (4e)</t>
  </si>
  <si>
    <t>2009/2010</t>
  </si>
  <si>
    <t>Early College Expenses (2h)</t>
  </si>
  <si>
    <t>Subs for PLG Facilitators (3a)</t>
  </si>
  <si>
    <t>Oxford Hills</t>
  </si>
  <si>
    <t>Coaching - GSP</t>
  </si>
  <si>
    <t>School Curriculum/Literacy Coordinator(2h)</t>
  </si>
  <si>
    <t>Leadership Team Stipends(3a)</t>
  </si>
  <si>
    <t>SLC drawdown tracking</t>
  </si>
  <si>
    <t>NWEA Assessment Coordinator (4c)</t>
  </si>
  <si>
    <t>Numeracy Center Resources (2f)</t>
  </si>
  <si>
    <t>C &amp; I for Departments (2h)</t>
  </si>
  <si>
    <t>Writing Center Supplies (2h)</t>
  </si>
  <si>
    <t>Tr.Stipends for Literacy Team (2c)</t>
  </si>
  <si>
    <t>Supplies for Curr &amp; Instr (2c)</t>
  </si>
  <si>
    <t>Subs @ 20%</t>
  </si>
  <si>
    <t>Grand Total</t>
  </si>
  <si>
    <t>TOTAL Unspent Rec'd Funds 08/09</t>
  </si>
  <si>
    <t>TOTAL Unspent Rec'd Funds 08/09</t>
  </si>
  <si>
    <t>College Application fees (4h)</t>
  </si>
  <si>
    <t>3-year total</t>
  </si>
  <si>
    <t>Fringe Benefits (all)</t>
  </si>
  <si>
    <t>Assessment (4c)</t>
  </si>
  <si>
    <t>SSR (2c)</t>
  </si>
  <si>
    <t>Literacy Center Supplies (2f)</t>
  </si>
  <si>
    <t>MARCH</t>
  </si>
  <si>
    <t>APRIL</t>
  </si>
  <si>
    <t>Project Management (4g)</t>
  </si>
  <si>
    <t>Coaching GSP (4g)</t>
  </si>
  <si>
    <t xml:space="preserve">2008- 2009 Budget </t>
  </si>
  <si>
    <t>So Portland</t>
  </si>
  <si>
    <t>Reg fees for Curr &amp; Instr (2c)</t>
  </si>
  <si>
    <t>Seminar Expenses Y2 (3c)</t>
  </si>
  <si>
    <t>Seminar Travel (3c) @ $20/day</t>
  </si>
  <si>
    <t>Student Gov't development (3f)</t>
  </si>
  <si>
    <t>Personnel Stipends @ 20%</t>
  </si>
  <si>
    <t>SEPT</t>
  </si>
  <si>
    <t xml:space="preserve">OCT </t>
  </si>
  <si>
    <t>AUG</t>
  </si>
  <si>
    <t>2. Fringe</t>
  </si>
  <si>
    <t xml:space="preserve"> Literacy work  Cadre (1820) (2c)</t>
  </si>
  <si>
    <t>Project Management GSP (4g)</t>
  </si>
  <si>
    <t>9th grade transition activities (1a)</t>
  </si>
  <si>
    <t>Fringe Benefits @ 20%</t>
  </si>
  <si>
    <t>8. Other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</si>
</sst>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mmm\ d\,\ yyyy"/>
    <numFmt numFmtId="167" formatCode="&quot;$&quot;#,##0"/>
    <numFmt numFmtId="168" formatCode="_(&quot;$&quot;* #,##0_);_(&quot;$&quot;* \(#,##0\);_(&quot;$&quot;* &quot;-&quot;??_);_(@_)"/>
    <numFmt numFmtId="169" formatCode="#,##0.0"/>
    <numFmt numFmtId="170" formatCode="#,##0.00000000000"/>
    <numFmt numFmtId="171" formatCode="#,##0.0000000000000"/>
    <numFmt numFmtId="172" formatCode="#,##0.000000000000"/>
    <numFmt numFmtId="173" formatCode="0.00_);[Red]\(0.00\)"/>
    <numFmt numFmtId="174" formatCode="#,##0.0000000000000_);[Red]\(#,##0.0000000000000\)"/>
    <numFmt numFmtId="175" formatCode="#,##0.00000000000_);[Red]\(#,##0.00000000000\)"/>
    <numFmt numFmtId="176" formatCode="0.000000000000_);[Red]\(0.000000000000\)"/>
    <numFmt numFmtId="177" formatCode="#,##0.0_);[Red]\(#,##0.0\)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9"/>
      <name val="Times New Roman"/>
      <family val="0"/>
    </font>
    <font>
      <sz val="10"/>
      <name val="Arial"/>
      <family val="0"/>
    </font>
    <font>
      <sz val="8.5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0"/>
    </font>
    <font>
      <b/>
      <sz val="8"/>
      <name val="Verdana"/>
      <family val="0"/>
    </font>
    <font>
      <b/>
      <u val="single"/>
      <sz val="10"/>
      <name val="Verdana"/>
      <family val="0"/>
    </font>
    <font>
      <b/>
      <u val="singleAccounting"/>
      <sz val="10"/>
      <name val="Verdana"/>
      <family val="0"/>
    </font>
    <font>
      <sz val="6"/>
      <name val="Verdana"/>
      <family val="0"/>
    </font>
    <font>
      <sz val="8"/>
      <name val="Arial"/>
      <family val="0"/>
    </font>
    <font>
      <sz val="8"/>
      <name val="Optima"/>
      <family val="0"/>
    </font>
    <font>
      <sz val="5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16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3" fontId="8" fillId="16" borderId="10" xfId="0" applyNumberFormat="1" applyFont="1" applyFill="1" applyBorder="1" applyAlignment="1">
      <alignment/>
    </xf>
    <xf numFmtId="3" fontId="8" fillId="16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16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167" fontId="9" fillId="16" borderId="15" xfId="0" applyNumberFormat="1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0" xfId="0" applyFont="1" applyAlignment="1">
      <alignment/>
    </xf>
    <xf numFmtId="4" fontId="8" fillId="16" borderId="10" xfId="0" applyNumberFormat="1" applyFont="1" applyFill="1" applyBorder="1" applyAlignment="1">
      <alignment/>
    </xf>
    <xf numFmtId="4" fontId="8" fillId="16" borderId="12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67" fontId="9" fillId="16" borderId="15" xfId="0" applyNumberFormat="1" applyFont="1" applyFill="1" applyBorder="1" applyAlignment="1">
      <alignment horizontal="center"/>
    </xf>
    <xf numFmtId="167" fontId="9" fillId="16" borderId="11" xfId="0" applyNumberFormat="1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 wrapText="1"/>
    </xf>
    <xf numFmtId="40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>
      <alignment/>
    </xf>
    <xf numFmtId="3" fontId="9" fillId="16" borderId="15" xfId="0" applyNumberFormat="1" applyFont="1" applyFill="1" applyBorder="1" applyAlignment="1">
      <alignment horizontal="left"/>
    </xf>
    <xf numFmtId="40" fontId="9" fillId="0" borderId="15" xfId="0" applyNumberFormat="1" applyFont="1" applyFill="1" applyBorder="1" applyAlignment="1">
      <alignment horizontal="center"/>
    </xf>
    <xf numFmtId="40" fontId="8" fillId="0" borderId="12" xfId="0" applyNumberFormat="1" applyFont="1" applyFill="1" applyBorder="1" applyAlignment="1">
      <alignment horizontal="center"/>
    </xf>
    <xf numFmtId="40" fontId="8" fillId="0" borderId="10" xfId="0" applyNumberFormat="1" applyFont="1" applyFill="1" applyBorder="1" applyAlignment="1">
      <alignment horizontal="center"/>
    </xf>
    <xf numFmtId="40" fontId="8" fillId="0" borderId="11" xfId="0" applyNumberFormat="1" applyFont="1" applyFill="1" applyBorder="1" applyAlignment="1">
      <alignment horizontal="center"/>
    </xf>
    <xf numFmtId="40" fontId="8" fillId="0" borderId="14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0" fontId="10" fillId="0" borderId="10" xfId="0" applyNumberFormat="1" applyFont="1" applyFill="1" applyBorder="1" applyAlignment="1">
      <alignment/>
    </xf>
    <xf numFmtId="40" fontId="9" fillId="0" borderId="19" xfId="0" applyNumberFormat="1" applyFont="1" applyFill="1" applyBorder="1" applyAlignment="1">
      <alignment horizontal="right"/>
    </xf>
    <xf numFmtId="40" fontId="10" fillId="0" borderId="20" xfId="0" applyNumberFormat="1" applyFont="1" applyFill="1" applyBorder="1" applyAlignment="1">
      <alignment horizontal="right"/>
    </xf>
    <xf numFmtId="40" fontId="10" fillId="0" borderId="16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40" fontId="10" fillId="0" borderId="21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12" fillId="0" borderId="18" xfId="0" applyFont="1" applyBorder="1" applyAlignment="1">
      <alignment/>
    </xf>
    <xf numFmtId="40" fontId="10" fillId="0" borderId="22" xfId="0" applyNumberFormat="1" applyFont="1" applyFill="1" applyBorder="1" applyAlignment="1">
      <alignment horizontal="right"/>
    </xf>
    <xf numFmtId="0" fontId="8" fillId="0" borderId="23" xfId="0" applyFont="1" applyBorder="1" applyAlignment="1">
      <alignment/>
    </xf>
    <xf numFmtId="4" fontId="9" fillId="16" borderId="14" xfId="0" applyNumberFormat="1" applyFont="1" applyFill="1" applyBorder="1" applyAlignment="1">
      <alignment horizontal="left"/>
    </xf>
    <xf numFmtId="40" fontId="9" fillId="0" borderId="15" xfId="0" applyNumberFormat="1" applyFont="1" applyFill="1" applyBorder="1" applyAlignment="1">
      <alignment horizontal="right"/>
    </xf>
    <xf numFmtId="40" fontId="10" fillId="0" borderId="10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0" fontId="8" fillId="0" borderId="1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0" fontId="9" fillId="0" borderId="17" xfId="0" applyNumberFormat="1" applyFont="1" applyFill="1" applyBorder="1" applyAlignment="1">
      <alignment horizontal="right"/>
    </xf>
    <xf numFmtId="40" fontId="8" fillId="0" borderId="12" xfId="0" applyNumberFormat="1" applyFont="1" applyFill="1" applyBorder="1" applyAlignment="1">
      <alignment horizontal="right"/>
    </xf>
    <xf numFmtId="40" fontId="8" fillId="0" borderId="14" xfId="0" applyNumberFormat="1" applyFont="1" applyFill="1" applyBorder="1" applyAlignment="1">
      <alignment horizontal="right"/>
    </xf>
    <xf numFmtId="40" fontId="8" fillId="0" borderId="11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/>
    </xf>
    <xf numFmtId="40" fontId="8" fillId="0" borderId="12" xfId="0" applyNumberFormat="1" applyFont="1" applyFill="1" applyBorder="1" applyAlignment="1">
      <alignment/>
    </xf>
    <xf numFmtId="40" fontId="9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24" xfId="0" applyFont="1" applyBorder="1" applyAlignment="1">
      <alignment/>
    </xf>
    <xf numFmtId="167" fontId="9" fillId="16" borderId="25" xfId="0" applyNumberFormat="1" applyFont="1" applyFill="1" applyBorder="1" applyAlignment="1">
      <alignment horizontal="left"/>
    </xf>
    <xf numFmtId="40" fontId="9" fillId="0" borderId="26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40" fontId="8" fillId="0" borderId="18" xfId="0" applyNumberFormat="1" applyFont="1" applyFill="1" applyBorder="1" applyAlignment="1">
      <alignment/>
    </xf>
    <xf numFmtId="3" fontId="8" fillId="16" borderId="18" xfId="0" applyNumberFormat="1" applyFont="1" applyFill="1" applyBorder="1" applyAlignment="1">
      <alignment/>
    </xf>
    <xf numFmtId="3" fontId="8" fillId="16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0" fontId="8" fillId="0" borderId="18" xfId="0" applyNumberFormat="1" applyFont="1" applyFill="1" applyBorder="1" applyAlignment="1">
      <alignment horizontal="center"/>
    </xf>
    <xf numFmtId="0" fontId="8" fillId="0" borderId="25" xfId="0" applyFont="1" applyBorder="1" applyAlignment="1">
      <alignment/>
    </xf>
    <xf numFmtId="40" fontId="9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17" borderId="12" xfId="0" applyFont="1" applyFill="1" applyBorder="1" applyAlignment="1">
      <alignment/>
    </xf>
    <xf numFmtId="40" fontId="9" fillId="17" borderId="12" xfId="0" applyNumberFormat="1" applyFont="1" applyFill="1" applyBorder="1" applyAlignment="1">
      <alignment/>
    </xf>
    <xf numFmtId="167" fontId="9" fillId="17" borderId="12" xfId="0" applyNumberFormat="1" applyFont="1" applyFill="1" applyBorder="1" applyAlignment="1">
      <alignment horizontal="left"/>
    </xf>
    <xf numFmtId="167" fontId="9" fillId="17" borderId="12" xfId="0" applyNumberFormat="1" applyFont="1" applyFill="1" applyBorder="1" applyAlignment="1">
      <alignment horizontal="center"/>
    </xf>
    <xf numFmtId="40" fontId="9" fillId="17" borderId="10" xfId="0" applyNumberFormat="1" applyFont="1" applyFill="1" applyBorder="1" applyAlignment="1">
      <alignment/>
    </xf>
    <xf numFmtId="167" fontId="8" fillId="17" borderId="12" xfId="0" applyNumberFormat="1" applyFont="1" applyFill="1" applyBorder="1" applyAlignment="1">
      <alignment/>
    </xf>
    <xf numFmtId="4" fontId="8" fillId="17" borderId="10" xfId="0" applyNumberFormat="1" applyFont="1" applyFill="1" applyBorder="1" applyAlignment="1">
      <alignment/>
    </xf>
    <xf numFmtId="40" fontId="9" fillId="17" borderId="11" xfId="0" applyNumberFormat="1" applyFont="1" applyFill="1" applyBorder="1" applyAlignment="1">
      <alignment/>
    </xf>
    <xf numFmtId="4" fontId="9" fillId="17" borderId="12" xfId="0" applyNumberFormat="1" applyFont="1" applyFill="1" applyBorder="1" applyAlignment="1">
      <alignment horizontal="right"/>
    </xf>
    <xf numFmtId="40" fontId="9" fillId="17" borderId="10" xfId="0" applyNumberFormat="1" applyFont="1" applyFill="1" applyBorder="1" applyAlignment="1">
      <alignment horizontal="right"/>
    </xf>
    <xf numFmtId="40" fontId="9" fillId="17" borderId="14" xfId="0" applyNumberFormat="1" applyFont="1" applyFill="1" applyBorder="1" applyAlignment="1">
      <alignment horizontal="center"/>
    </xf>
    <xf numFmtId="40" fontId="9" fillId="17" borderId="12" xfId="0" applyNumberFormat="1" applyFont="1" applyFill="1" applyBorder="1" applyAlignment="1">
      <alignment horizontal="center"/>
    </xf>
    <xf numFmtId="4" fontId="9" fillId="17" borderId="12" xfId="0" applyNumberFormat="1" applyFont="1" applyFill="1" applyBorder="1" applyAlignment="1">
      <alignment/>
    </xf>
    <xf numFmtId="167" fontId="8" fillId="17" borderId="12" xfId="0" applyNumberFormat="1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/>
    </xf>
    <xf numFmtId="40" fontId="9" fillId="17" borderId="12" xfId="0" applyNumberFormat="1" applyFont="1" applyFill="1" applyBorder="1" applyAlignment="1">
      <alignment horizontal="right"/>
    </xf>
    <xf numFmtId="0" fontId="1" fillId="17" borderId="12" xfId="0" applyFont="1" applyFill="1" applyBorder="1" applyAlignment="1">
      <alignment/>
    </xf>
    <xf numFmtId="4" fontId="9" fillId="17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27" xfId="0" applyFont="1" applyBorder="1" applyAlignment="1">
      <alignment/>
    </xf>
    <xf numFmtId="40" fontId="9" fillId="0" borderId="28" xfId="0" applyNumberFormat="1" applyFont="1" applyFill="1" applyBorder="1" applyAlignment="1">
      <alignment horizontal="center"/>
    </xf>
    <xf numFmtId="3" fontId="9" fillId="16" borderId="28" xfId="0" applyNumberFormat="1" applyFont="1" applyFill="1" applyBorder="1" applyAlignment="1">
      <alignment horizontal="left"/>
    </xf>
    <xf numFmtId="0" fontId="9" fillId="17" borderId="10" xfId="0" applyFont="1" applyFill="1" applyBorder="1" applyAlignment="1">
      <alignment/>
    </xf>
    <xf numFmtId="40" fontId="9" fillId="17" borderId="10" xfId="0" applyNumberFormat="1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40" fontId="9" fillId="17" borderId="20" xfId="0" applyNumberFormat="1" applyFont="1" applyFill="1" applyBorder="1" applyAlignment="1">
      <alignment horizontal="right"/>
    </xf>
    <xf numFmtId="0" fontId="9" fillId="17" borderId="29" xfId="0" applyFont="1" applyFill="1" applyBorder="1" applyAlignment="1">
      <alignment/>
    </xf>
    <xf numFmtId="40" fontId="9" fillId="17" borderId="30" xfId="0" applyNumberFormat="1" applyFont="1" applyFill="1" applyBorder="1" applyAlignment="1">
      <alignment horizontal="right"/>
    </xf>
    <xf numFmtId="40" fontId="9" fillId="17" borderId="29" xfId="0" applyNumberFormat="1" applyFont="1" applyFill="1" applyBorder="1" applyAlignment="1">
      <alignment horizontal="right"/>
    </xf>
    <xf numFmtId="40" fontId="9" fillId="17" borderId="16" xfId="0" applyNumberFormat="1" applyFont="1" applyFill="1" applyBorder="1" applyAlignment="1">
      <alignment horizontal="right"/>
    </xf>
    <xf numFmtId="0" fontId="9" fillId="17" borderId="12" xfId="0" applyFont="1" applyFill="1" applyBorder="1" applyAlignment="1">
      <alignment horizontal="left" indent="1"/>
    </xf>
    <xf numFmtId="40" fontId="9" fillId="17" borderId="20" xfId="0" applyNumberFormat="1" applyFont="1" applyFill="1" applyBorder="1" applyAlignment="1">
      <alignment horizontal="left" indent="1"/>
    </xf>
    <xf numFmtId="0" fontId="1" fillId="17" borderId="10" xfId="0" applyFont="1" applyFill="1" applyBorder="1" applyAlignment="1">
      <alignment horizontal="left" indent="1"/>
    </xf>
    <xf numFmtId="40" fontId="9" fillId="17" borderId="30" xfId="0" applyNumberFormat="1" applyFont="1" applyFill="1" applyBorder="1" applyAlignment="1">
      <alignment horizontal="left" indent="1"/>
    </xf>
    <xf numFmtId="0" fontId="1" fillId="17" borderId="12" xfId="0" applyFont="1" applyFill="1" applyBorder="1" applyAlignment="1">
      <alignment vertical="center"/>
    </xf>
    <xf numFmtId="0" fontId="1" fillId="17" borderId="10" xfId="0" applyFont="1" applyFill="1" applyBorder="1" applyAlignment="1">
      <alignment vertical="center"/>
    </xf>
    <xf numFmtId="0" fontId="8" fillId="17" borderId="10" xfId="0" applyFont="1" applyFill="1" applyBorder="1" applyAlignment="1">
      <alignment/>
    </xf>
    <xf numFmtId="0" fontId="8" fillId="17" borderId="12" xfId="0" applyFont="1" applyFill="1" applyBorder="1" applyAlignment="1">
      <alignment vertical="center"/>
    </xf>
    <xf numFmtId="40" fontId="9" fillId="17" borderId="2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/>
    </xf>
    <xf numFmtId="16" fontId="0" fillId="0" borderId="0" xfId="0" applyNumberFormat="1" applyFont="1" applyAlignment="1">
      <alignment horizontal="right"/>
    </xf>
    <xf numFmtId="16" fontId="0" fillId="0" borderId="0" xfId="0" applyNumberFormat="1" applyAlignment="1">
      <alignment horizontal="right"/>
    </xf>
    <xf numFmtId="3" fontId="3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3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16" borderId="10" xfId="0" applyFill="1" applyBorder="1" applyAlignment="1">
      <alignment/>
    </xf>
    <xf numFmtId="0" fontId="35" fillId="0" borderId="10" xfId="0" applyFont="1" applyBorder="1" applyAlignment="1">
      <alignment/>
    </xf>
    <xf numFmtId="164" fontId="35" fillId="0" borderId="10" xfId="0" applyNumberFormat="1" applyFont="1" applyBorder="1" applyAlignment="1">
      <alignment horizontal="center"/>
    </xf>
    <xf numFmtId="164" fontId="35" fillId="0" borderId="16" xfId="0" applyNumberFormat="1" applyFont="1" applyBorder="1" applyAlignment="1">
      <alignment horizontal="center"/>
    </xf>
    <xf numFmtId="164" fontId="35" fillId="0" borderId="34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164" fontId="35" fillId="0" borderId="35" xfId="0" applyNumberFormat="1" applyFont="1" applyBorder="1" applyAlignment="1">
      <alignment horizontal="center"/>
    </xf>
    <xf numFmtId="0" fontId="36" fillId="0" borderId="36" xfId="0" applyFont="1" applyFill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164" fontId="35" fillId="0" borderId="38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3" fontId="33" fillId="0" borderId="0" xfId="0" applyNumberFormat="1" applyFont="1" applyBorder="1" applyAlignment="1">
      <alignment/>
    </xf>
    <xf numFmtId="0" fontId="0" fillId="14" borderId="10" xfId="0" applyFill="1" applyBorder="1" applyAlignment="1">
      <alignment/>
    </xf>
    <xf numFmtId="3" fontId="33" fillId="16" borderId="10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4" fontId="1" fillId="14" borderId="10" xfId="0" applyNumberFormat="1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16" borderId="10" xfId="0" applyNumberForma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4" fontId="0" fillId="16" borderId="10" xfId="0" applyNumberFormat="1" applyFill="1" applyBorder="1" applyAlignment="1">
      <alignment/>
    </xf>
    <xf numFmtId="3" fontId="1" fillId="14" borderId="10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3" fontId="0" fillId="16" borderId="11" xfId="0" applyNumberFormat="1" applyFill="1" applyBorder="1" applyAlignment="1">
      <alignment/>
    </xf>
    <xf numFmtId="0" fontId="0" fillId="14" borderId="11" xfId="0" applyFill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3" fontId="8" fillId="16" borderId="15" xfId="0" applyNumberFormat="1" applyFont="1" applyFill="1" applyBorder="1" applyAlignment="1">
      <alignment/>
    </xf>
    <xf numFmtId="3" fontId="0" fillId="1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40" fontId="9" fillId="0" borderId="17" xfId="0" applyNumberFormat="1" applyFont="1" applyFill="1" applyBorder="1" applyAlignment="1">
      <alignment/>
    </xf>
    <xf numFmtId="3" fontId="8" fillId="16" borderId="12" xfId="0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16" borderId="18" xfId="0" applyNumberFormat="1" applyFont="1" applyFill="1" applyBorder="1" applyAlignment="1">
      <alignment vertical="center"/>
    </xf>
    <xf numFmtId="40" fontId="0" fillId="0" borderId="4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3" borderId="11" xfId="0" applyFont="1" applyFill="1" applyBorder="1" applyAlignment="1">
      <alignment vertical="center" wrapText="1"/>
    </xf>
    <xf numFmtId="167" fontId="8" fillId="16" borderId="11" xfId="0" applyNumberFormat="1" applyFont="1" applyFill="1" applyBorder="1" applyAlignment="1">
      <alignment/>
    </xf>
    <xf numFmtId="167" fontId="9" fillId="16" borderId="14" xfId="0" applyNumberFormat="1" applyFont="1" applyFill="1" applyBorder="1" applyAlignment="1">
      <alignment horizontal="center"/>
    </xf>
    <xf numFmtId="173" fontId="0" fillId="0" borderId="41" xfId="0" applyNumberFormat="1" applyBorder="1" applyAlignment="1">
      <alignment/>
    </xf>
    <xf numFmtId="0" fontId="9" fillId="17" borderId="42" xfId="0" applyFont="1" applyFill="1" applyBorder="1" applyAlignment="1">
      <alignment/>
    </xf>
    <xf numFmtId="0" fontId="1" fillId="17" borderId="42" xfId="0" applyFont="1" applyFill="1" applyBorder="1" applyAlignment="1">
      <alignment/>
    </xf>
    <xf numFmtId="0" fontId="8" fillId="0" borderId="43" xfId="0" applyFont="1" applyBorder="1" applyAlignment="1">
      <alignment horizontal="left"/>
    </xf>
    <xf numFmtId="0" fontId="7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40" fontId="9" fillId="17" borderId="12" xfId="0" applyNumberFormat="1" applyFont="1" applyFill="1" applyBorder="1" applyAlignment="1">
      <alignment horizontal="right"/>
    </xf>
    <xf numFmtId="40" fontId="9" fillId="17" borderId="12" xfId="0" applyNumberFormat="1" applyFont="1" applyFill="1" applyBorder="1" applyAlignment="1">
      <alignment/>
    </xf>
    <xf numFmtId="40" fontId="1" fillId="17" borderId="12" xfId="0" applyNumberFormat="1" applyFont="1" applyFill="1" applyBorder="1" applyAlignment="1">
      <alignment horizontal="center"/>
    </xf>
    <xf numFmtId="40" fontId="8" fillId="0" borderId="22" xfId="0" applyNumberFormat="1" applyFont="1" applyFill="1" applyBorder="1" applyAlignment="1">
      <alignment/>
    </xf>
    <xf numFmtId="40" fontId="9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40" fontId="9" fillId="0" borderId="49" xfId="0" applyNumberFormat="1" applyFont="1" applyFill="1" applyBorder="1" applyAlignment="1">
      <alignment/>
    </xf>
    <xf numFmtId="167" fontId="9" fillId="16" borderId="28" xfId="0" applyNumberFormat="1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44" fontId="8" fillId="16" borderId="10" xfId="44" applyFont="1" applyFill="1" applyBorder="1" applyAlignment="1">
      <alignment horizontal="center"/>
    </xf>
    <xf numFmtId="44" fontId="8" fillId="16" borderId="18" xfId="44" applyFont="1" applyFill="1" applyBorder="1" applyAlignment="1">
      <alignment horizontal="center"/>
    </xf>
    <xf numFmtId="44" fontId="8" fillId="16" borderId="10" xfId="44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4" fontId="8" fillId="16" borderId="11" xfId="44" applyFont="1" applyFill="1" applyBorder="1" applyAlignment="1">
      <alignment horizontal="center"/>
    </xf>
    <xf numFmtId="4" fontId="1" fillId="17" borderId="12" xfId="0" applyNumberFormat="1" applyFont="1" applyFill="1" applyBorder="1" applyAlignment="1">
      <alignment/>
    </xf>
    <xf numFmtId="0" fontId="9" fillId="0" borderId="43" xfId="0" applyFont="1" applyBorder="1" applyAlignment="1">
      <alignment horizontal="left"/>
    </xf>
    <xf numFmtId="3" fontId="0" fillId="16" borderId="12" xfId="0" applyNumberFormat="1" applyFont="1" applyFill="1" applyBorder="1" applyAlignment="1">
      <alignment/>
    </xf>
    <xf numFmtId="3" fontId="0" fillId="16" borderId="14" xfId="0" applyNumberFormat="1" applyFont="1" applyFill="1" applyBorder="1" applyAlignment="1">
      <alignment/>
    </xf>
    <xf numFmtId="3" fontId="0" fillId="16" borderId="10" xfId="0" applyNumberFormat="1" applyFont="1" applyFill="1" applyBorder="1" applyAlignment="1">
      <alignment vertical="center"/>
    </xf>
    <xf numFmtId="6" fontId="0" fillId="16" borderId="10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164" fontId="35" fillId="0" borderId="50" xfId="0" applyNumberFormat="1" applyFont="1" applyBorder="1" applyAlignment="1">
      <alignment horizontal="center"/>
    </xf>
    <xf numFmtId="164" fontId="35" fillId="16" borderId="51" xfId="0" applyNumberFormat="1" applyFont="1" applyFill="1" applyBorder="1" applyAlignment="1">
      <alignment horizontal="center"/>
    </xf>
    <xf numFmtId="164" fontId="35" fillId="16" borderId="45" xfId="0" applyNumberFormat="1" applyFont="1" applyFill="1" applyBorder="1" applyAlignment="1">
      <alignment horizontal="center"/>
    </xf>
    <xf numFmtId="0" fontId="35" fillId="16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8" fillId="0" borderId="23" xfId="0" applyFont="1" applyBorder="1" applyAlignment="1">
      <alignment vertical="center"/>
    </xf>
    <xf numFmtId="167" fontId="0" fillId="16" borderId="10" xfId="0" applyNumberFormat="1" applyFont="1" applyFill="1" applyBorder="1" applyAlignment="1">
      <alignment/>
    </xf>
    <xf numFmtId="164" fontId="8" fillId="17" borderId="14" xfId="0" applyNumberFormat="1" applyFont="1" applyFill="1" applyBorder="1" applyAlignment="1">
      <alignment/>
    </xf>
    <xf numFmtId="164" fontId="8" fillId="17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" fontId="8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64" fontId="8" fillId="17" borderId="12" xfId="0" applyNumberFormat="1" applyFont="1" applyFill="1" applyBorder="1" applyAlignment="1">
      <alignment horizontal="center"/>
    </xf>
    <xf numFmtId="164" fontId="31" fillId="0" borderId="12" xfId="0" applyNumberFormat="1" applyFont="1" applyFill="1" applyBorder="1" applyAlignment="1">
      <alignment wrapText="1"/>
    </xf>
    <xf numFmtId="164" fontId="0" fillId="0" borderId="0" xfId="0" applyNumberFormat="1" applyAlignment="1">
      <alignment horizontal="center"/>
    </xf>
    <xf numFmtId="1" fontId="1" fillId="16" borderId="18" xfId="0" applyNumberFormat="1" applyFont="1" applyFill="1" applyBorder="1" applyAlignment="1">
      <alignment horizontal="center" wrapText="1"/>
    </xf>
    <xf numFmtId="3" fontId="9" fillId="16" borderId="15" xfId="0" applyNumberFormat="1" applyFont="1" applyFill="1" applyBorder="1" applyAlignment="1">
      <alignment horizontal="left"/>
    </xf>
    <xf numFmtId="3" fontId="9" fillId="17" borderId="12" xfId="0" applyNumberFormat="1" applyFont="1" applyFill="1" applyBorder="1" applyAlignment="1">
      <alignment horizontal="left"/>
    </xf>
    <xf numFmtId="3" fontId="0" fillId="16" borderId="48" xfId="0" applyNumberFormat="1" applyFill="1" applyBorder="1" applyAlignment="1">
      <alignment/>
    </xf>
    <xf numFmtId="3" fontId="8" fillId="16" borderId="10" xfId="0" applyNumberFormat="1" applyFont="1" applyFill="1" applyBorder="1" applyAlignment="1">
      <alignment/>
    </xf>
    <xf numFmtId="3" fontId="8" fillId="16" borderId="18" xfId="0" applyNumberFormat="1" applyFont="1" applyFill="1" applyBorder="1" applyAlignment="1">
      <alignment/>
    </xf>
    <xf numFmtId="3" fontId="9" fillId="16" borderId="25" xfId="0" applyNumberFormat="1" applyFont="1" applyFill="1" applyBorder="1" applyAlignment="1">
      <alignment horizontal="left"/>
    </xf>
    <xf numFmtId="3" fontId="9" fillId="17" borderId="14" xfId="0" applyNumberFormat="1" applyFont="1" applyFill="1" applyBorder="1" applyAlignment="1">
      <alignment horizontal="left"/>
    </xf>
    <xf numFmtId="3" fontId="8" fillId="17" borderId="10" xfId="0" applyNumberFormat="1" applyFont="1" applyFill="1" applyBorder="1" applyAlignment="1">
      <alignment/>
    </xf>
    <xf numFmtId="3" fontId="0" fillId="16" borderId="48" xfId="0" applyNumberFormat="1" applyFont="1" applyFill="1" applyBorder="1" applyAlignment="1">
      <alignment/>
    </xf>
    <xf numFmtId="3" fontId="7" fillId="17" borderId="12" xfId="0" applyNumberFormat="1" applyFont="1" applyFill="1" applyBorder="1" applyAlignment="1">
      <alignment horizontal="left"/>
    </xf>
    <xf numFmtId="3" fontId="8" fillId="17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/>
    </xf>
    <xf numFmtId="3" fontId="9" fillId="16" borderId="1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1" fillId="16" borderId="18" xfId="0" applyNumberFormat="1" applyFont="1" applyFill="1" applyBorder="1" applyAlignment="1">
      <alignment horizontal="center" wrapText="1"/>
    </xf>
    <xf numFmtId="3" fontId="1" fillId="16" borderId="15" xfId="0" applyNumberFormat="1" applyFont="1" applyFill="1" applyBorder="1" applyAlignment="1">
      <alignment horizontal="left"/>
    </xf>
    <xf numFmtId="3" fontId="1" fillId="17" borderId="12" xfId="0" applyNumberFormat="1" applyFont="1" applyFill="1" applyBorder="1" applyAlignment="1">
      <alignment horizontal="left"/>
    </xf>
    <xf numFmtId="3" fontId="1" fillId="17" borderId="11" xfId="0" applyNumberFormat="1" applyFont="1" applyFill="1" applyBorder="1" applyAlignment="1">
      <alignment horizontal="left"/>
    </xf>
    <xf numFmtId="3" fontId="0" fillId="16" borderId="10" xfId="0" applyNumberFormat="1" applyFont="1" applyFill="1" applyBorder="1" applyAlignment="1">
      <alignment/>
    </xf>
    <xf numFmtId="3" fontId="0" fillId="16" borderId="11" xfId="0" applyNumberFormat="1" applyFont="1" applyFill="1" applyBorder="1" applyAlignment="1">
      <alignment/>
    </xf>
    <xf numFmtId="3" fontId="0" fillId="16" borderId="16" xfId="0" applyNumberFormat="1" applyFont="1" applyFill="1" applyBorder="1" applyAlignment="1">
      <alignment horizontal="right"/>
    </xf>
    <xf numFmtId="3" fontId="1" fillId="17" borderId="20" xfId="0" applyNumberFormat="1" applyFont="1" applyFill="1" applyBorder="1" applyAlignment="1">
      <alignment horizontal="right"/>
    </xf>
    <xf numFmtId="3" fontId="1" fillId="17" borderId="30" xfId="0" applyNumberFormat="1" applyFont="1" applyFill="1" applyBorder="1" applyAlignment="1">
      <alignment horizontal="right"/>
    </xf>
    <xf numFmtId="3" fontId="0" fillId="17" borderId="16" xfId="0" applyNumberFormat="1" applyFont="1" applyFill="1" applyBorder="1" applyAlignment="1">
      <alignment horizontal="right"/>
    </xf>
    <xf numFmtId="3" fontId="1" fillId="17" borderId="20" xfId="0" applyNumberFormat="1" applyFont="1" applyFill="1" applyBorder="1" applyAlignment="1">
      <alignment horizontal="left" indent="1"/>
    </xf>
    <xf numFmtId="3" fontId="1" fillId="17" borderId="30" xfId="0" applyNumberFormat="1" applyFont="1" applyFill="1" applyBorder="1" applyAlignment="1">
      <alignment horizontal="left" indent="1"/>
    </xf>
    <xf numFmtId="3" fontId="0" fillId="17" borderId="52" xfId="0" applyNumberFormat="1" applyFont="1" applyFill="1" applyBorder="1" applyAlignment="1">
      <alignment/>
    </xf>
    <xf numFmtId="3" fontId="0" fillId="17" borderId="45" xfId="0" applyNumberFormat="1" applyFont="1" applyFill="1" applyBorder="1" applyAlignment="1">
      <alignment/>
    </xf>
    <xf numFmtId="3" fontId="0" fillId="16" borderId="21" xfId="0" applyNumberFormat="1" applyFont="1" applyFill="1" applyBorder="1" applyAlignment="1">
      <alignment horizontal="right"/>
    </xf>
    <xf numFmtId="3" fontId="0" fillId="17" borderId="16" xfId="0" applyNumberFormat="1" applyFont="1" applyFill="1" applyBorder="1" applyAlignment="1">
      <alignment horizontal="right" vertical="center"/>
    </xf>
    <xf numFmtId="3" fontId="1" fillId="16" borderId="19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40" fontId="1" fillId="17" borderId="16" xfId="0" applyNumberFormat="1" applyFont="1" applyFill="1" applyBorder="1" applyAlignment="1">
      <alignment/>
    </xf>
    <xf numFmtId="38" fontId="9" fillId="0" borderId="31" xfId="0" applyNumberFormat="1" applyFont="1" applyFill="1" applyBorder="1" applyAlignment="1">
      <alignment/>
    </xf>
    <xf numFmtId="0" fontId="6" fillId="0" borderId="53" xfId="0" applyFont="1" applyBorder="1" applyAlignment="1">
      <alignment horizontal="center"/>
    </xf>
    <xf numFmtId="6" fontId="9" fillId="17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40" fontId="0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" fontId="0" fillId="3" borderId="15" xfId="0" applyNumberFormat="1" applyFill="1" applyBorder="1" applyAlignment="1">
      <alignment/>
    </xf>
    <xf numFmtId="0" fontId="0" fillId="0" borderId="54" xfId="0" applyBorder="1" applyAlignment="1">
      <alignment/>
    </xf>
    <xf numFmtId="3" fontId="0" fillId="16" borderId="12" xfId="0" applyNumberFormat="1" applyFill="1" applyBorder="1" applyAlignment="1">
      <alignment/>
    </xf>
    <xf numFmtId="4" fontId="0" fillId="3" borderId="12" xfId="0" applyNumberFormat="1" applyFont="1" applyFill="1" applyBorder="1" applyAlignment="1">
      <alignment horizontal="center"/>
    </xf>
    <xf numFmtId="3" fontId="1" fillId="14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16" borderId="15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14" borderId="15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7" fontId="0" fillId="0" borderId="0" xfId="0" applyNumberFormat="1" applyBorder="1" applyAlignment="1">
      <alignment/>
    </xf>
    <xf numFmtId="0" fontId="0" fillId="0" borderId="0" xfId="0" applyFont="1" applyFill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6" borderId="0" xfId="0" applyFill="1" applyAlignment="1">
      <alignment horizontal="right"/>
    </xf>
    <xf numFmtId="3" fontId="0" fillId="16" borderId="18" xfId="0" applyNumberFormat="1" applyFill="1" applyBorder="1" applyAlignment="1">
      <alignment/>
    </xf>
    <xf numFmtId="0" fontId="7" fillId="0" borderId="23" xfId="0" applyFont="1" applyBorder="1" applyAlignment="1">
      <alignment/>
    </xf>
    <xf numFmtId="3" fontId="7" fillId="16" borderId="14" xfId="0" applyNumberFormat="1" applyFont="1" applyFill="1" applyBorder="1" applyAlignment="1">
      <alignment horizontal="left"/>
    </xf>
    <xf numFmtId="0" fontId="8" fillId="0" borderId="56" xfId="0" applyFont="1" applyBorder="1" applyAlignment="1">
      <alignment/>
    </xf>
    <xf numFmtId="40" fontId="8" fillId="0" borderId="18" xfId="0" applyNumberFormat="1" applyFont="1" applyFill="1" applyBorder="1" applyAlignment="1">
      <alignment horizontal="right"/>
    </xf>
    <xf numFmtId="3" fontId="0" fillId="16" borderId="57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125" zoomScaleNormal="125" workbookViewId="0" topLeftCell="A1">
      <selection activeCell="M8" sqref="M8"/>
    </sheetView>
  </sheetViews>
  <sheetFormatPr defaultColWidth="11.00390625" defaultRowHeight="12.75"/>
  <cols>
    <col min="1" max="1" width="7.375" style="0" customWidth="1"/>
    <col min="2" max="2" width="7.25390625" style="6" bestFit="1" customWidth="1"/>
    <col min="3" max="3" width="6.75390625" style="6" bestFit="1" customWidth="1"/>
    <col min="4" max="4" width="9.125" style="6" bestFit="1" customWidth="1"/>
    <col min="5" max="5" width="7.625" style="6" bestFit="1" customWidth="1"/>
    <col min="6" max="6" width="8.25390625" style="6" bestFit="1" customWidth="1"/>
    <col min="7" max="9" width="7.625" style="6" bestFit="1" customWidth="1"/>
    <col min="10" max="10" width="9.625" style="6" bestFit="1" customWidth="1"/>
    <col min="11" max="11" width="7.25390625" style="6" bestFit="1" customWidth="1"/>
    <col min="12" max="13" width="6.75390625" style="6" bestFit="1" customWidth="1"/>
    <col min="14" max="15" width="8.25390625" style="0" bestFit="1" customWidth="1"/>
    <col min="16" max="16" width="8.125" style="0" customWidth="1"/>
  </cols>
  <sheetData>
    <row r="1" spans="1:13" ht="12.75">
      <c r="A1" s="46" t="s">
        <v>222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7" ht="24">
      <c r="A4" s="46" t="s">
        <v>210</v>
      </c>
      <c r="B4" s="47" t="s">
        <v>251</v>
      </c>
      <c r="C4" s="47" t="s">
        <v>157</v>
      </c>
      <c r="D4" s="47" t="s">
        <v>158</v>
      </c>
      <c r="E4" s="47" t="s">
        <v>200</v>
      </c>
      <c r="F4" s="47" t="s">
        <v>201</v>
      </c>
      <c r="G4" s="47" t="s">
        <v>239</v>
      </c>
      <c r="H4" s="47" t="s">
        <v>240</v>
      </c>
      <c r="I4" s="47" t="s">
        <v>43</v>
      </c>
      <c r="J4" s="47" t="s">
        <v>55</v>
      </c>
      <c r="K4" s="47" t="s">
        <v>56</v>
      </c>
      <c r="L4" s="47" t="s">
        <v>252</v>
      </c>
      <c r="M4" s="47" t="s">
        <v>250</v>
      </c>
      <c r="N4" s="137" t="s">
        <v>85</v>
      </c>
      <c r="O4" s="138" t="s">
        <v>83</v>
      </c>
      <c r="P4" s="137" t="s">
        <v>26</v>
      </c>
      <c r="Q4" s="286" t="s">
        <v>208</v>
      </c>
    </row>
    <row r="5" spans="1:15" ht="18" customHeight="1">
      <c r="A5" s="143" t="s">
        <v>212</v>
      </c>
      <c r="B5" s="144"/>
      <c r="C5" s="144"/>
      <c r="D5" s="144"/>
      <c r="E5" s="144"/>
      <c r="F5" s="144">
        <v>242961.38</v>
      </c>
      <c r="G5" s="144">
        <v>42290.38</v>
      </c>
      <c r="H5" s="144">
        <v>69663.09</v>
      </c>
      <c r="I5" s="144">
        <v>29586.9</v>
      </c>
      <c r="J5" s="144">
        <v>129798.77</v>
      </c>
      <c r="K5" s="144">
        <v>102128.7</v>
      </c>
      <c r="L5" s="144">
        <v>36995.87</v>
      </c>
      <c r="M5" s="144">
        <v>38117.17</v>
      </c>
      <c r="N5" s="145">
        <f>SUM(B5:M5)</f>
        <v>691542.26</v>
      </c>
      <c r="O5" s="146">
        <v>772996</v>
      </c>
    </row>
    <row r="6" spans="1:15" ht="18" customHeight="1">
      <c r="A6" s="143" t="s">
        <v>110</v>
      </c>
      <c r="B6" s="144">
        <v>0</v>
      </c>
      <c r="C6" s="144">
        <v>0</v>
      </c>
      <c r="D6" s="144">
        <v>431486.82</v>
      </c>
      <c r="E6" s="144">
        <v>17345.71</v>
      </c>
      <c r="F6" s="144">
        <v>8527.59</v>
      </c>
      <c r="G6" s="144">
        <v>37478.46</v>
      </c>
      <c r="H6" s="144">
        <v>13406.34</v>
      </c>
      <c r="I6" s="144">
        <v>86431.02</v>
      </c>
      <c r="J6" s="144">
        <v>94246.76</v>
      </c>
      <c r="K6" s="144">
        <v>42608.68</v>
      </c>
      <c r="L6" s="144">
        <v>8023.26</v>
      </c>
      <c r="M6" s="144">
        <v>60648.41</v>
      </c>
      <c r="N6" s="145">
        <f>SUM(B6:M6)</f>
        <v>800203.0500000002</v>
      </c>
      <c r="O6" s="146">
        <v>810667</v>
      </c>
    </row>
    <row r="7" spans="1:15" ht="18" customHeight="1">
      <c r="A7" s="143" t="s">
        <v>120</v>
      </c>
      <c r="B7" s="144">
        <v>358713.87</v>
      </c>
      <c r="C7" s="144">
        <v>18632.66</v>
      </c>
      <c r="D7" s="144">
        <v>29892.25</v>
      </c>
      <c r="E7" s="144">
        <v>49756.39</v>
      </c>
      <c r="F7" s="144">
        <v>0</v>
      </c>
      <c r="G7" s="144">
        <v>35865.17</v>
      </c>
      <c r="H7" s="144">
        <v>5909.65</v>
      </c>
      <c r="I7" s="144">
        <v>86683.62</v>
      </c>
      <c r="J7" s="144">
        <v>79366.35</v>
      </c>
      <c r="K7" s="144">
        <v>58181.48</v>
      </c>
      <c r="L7" s="144">
        <v>55207.55</v>
      </c>
      <c r="M7" s="144"/>
      <c r="N7" s="145">
        <f>SUM(B7:M7)</f>
        <v>778208.99</v>
      </c>
      <c r="O7" s="146">
        <v>814373</v>
      </c>
    </row>
    <row r="8" spans="1:15" ht="18" customHeight="1">
      <c r="A8" s="235" t="s">
        <v>119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>
        <f>SUM(N5:N7)</f>
        <v>2269954.3</v>
      </c>
      <c r="O8" s="232"/>
    </row>
    <row r="9" spans="1:17" ht="12.75">
      <c r="A9" s="147" t="s">
        <v>34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46">
        <f>SUM(O5:O7)</f>
        <v>2398036</v>
      </c>
      <c r="P9" s="234">
        <f>O9-N8</f>
        <v>128081.70000000019</v>
      </c>
      <c r="Q9" s="146" t="e">
        <f>'BEHS Budget'!#REF!+'Lewiston Budget'!#REF!+'NHS Budget'!#REF!+'OHHS Budget'!#REF!+'SPHS Budget'!#REF!</f>
        <v>#REF!</v>
      </c>
    </row>
    <row r="10" spans="1:15" ht="18.75" customHeight="1">
      <c r="A10" s="150" t="s">
        <v>215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146">
        <v>806641</v>
      </c>
    </row>
    <row r="11" spans="1:15" ht="18.75" customHeight="1" thickBot="1">
      <c r="A11" s="153" t="s">
        <v>35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6">
        <v>793784</v>
      </c>
    </row>
    <row r="12" spans="1:15" ht="16.5" customHeight="1" thickBot="1">
      <c r="A12" s="157" t="s">
        <v>84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/>
      <c r="O12" s="160">
        <f>SUM(O9:O11)</f>
        <v>3998461</v>
      </c>
    </row>
    <row r="13" spans="2:4" ht="43.5" customHeight="1">
      <c r="B13" s="237" t="s">
        <v>174</v>
      </c>
      <c r="D13" s="136" t="s">
        <v>39</v>
      </c>
    </row>
    <row r="17" ht="12.75">
      <c r="J17" s="236"/>
    </row>
  </sheetData>
  <printOptions/>
  <pageMargins left="0" right="0" top="1" bottom="1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pane xSplit="3" ySplit="2" topLeftCell="D92" activePane="bottomRight" state="frozen"/>
      <selection pane="topLeft" activeCell="BA1" sqref="BA1"/>
      <selection pane="topRight" activeCell="BD1" sqref="BD1"/>
      <selection pane="bottomLeft" activeCell="BA3" sqref="BA3"/>
      <selection pane="bottomRight" activeCell="A113" sqref="A113"/>
    </sheetView>
  </sheetViews>
  <sheetFormatPr defaultColWidth="11.00390625" defaultRowHeight="12.75"/>
  <cols>
    <col min="1" max="1" width="25.125" style="5" customWidth="1"/>
    <col min="2" max="2" width="9.875" style="5" customWidth="1"/>
    <col min="3" max="3" width="10.375" style="0" customWidth="1"/>
  </cols>
  <sheetData>
    <row r="1" spans="1:3" ht="81" customHeight="1" thickBot="1">
      <c r="A1" s="192" t="s">
        <v>3</v>
      </c>
      <c r="B1" s="32" t="s">
        <v>96</v>
      </c>
      <c r="C1" s="37" t="s">
        <v>0</v>
      </c>
    </row>
    <row r="2" spans="1:3" s="1" customFormat="1" ht="13.5" thickBot="1">
      <c r="A2" s="14" t="s">
        <v>193</v>
      </c>
      <c r="B2" s="184"/>
      <c r="C2" s="20">
        <f>SUM(C5:C17)</f>
        <v>0</v>
      </c>
    </row>
    <row r="3" spans="1:3" s="7" customFormat="1" ht="12.75">
      <c r="A3" s="102" t="s">
        <v>138</v>
      </c>
      <c r="B3" s="88"/>
      <c r="C3" s="89"/>
    </row>
    <row r="4" spans="1:3" s="7" customFormat="1" ht="12.75">
      <c r="A4" s="104" t="s">
        <v>6</v>
      </c>
      <c r="B4" s="88"/>
      <c r="C4" s="89"/>
    </row>
    <row r="5" spans="1:3" s="7" customFormat="1" ht="12.75">
      <c r="A5" s="73" t="s">
        <v>46</v>
      </c>
      <c r="B5" s="72"/>
      <c r="C5" s="227"/>
    </row>
    <row r="6" spans="1:3" s="7" customFormat="1" ht="12.75">
      <c r="A6" s="73" t="s">
        <v>92</v>
      </c>
      <c r="B6" s="72"/>
      <c r="C6" s="227"/>
    </row>
    <row r="7" spans="1:3" s="7" customFormat="1" ht="12.75">
      <c r="A7" s="73" t="s">
        <v>19</v>
      </c>
      <c r="B7" s="72"/>
      <c r="C7" s="227"/>
    </row>
    <row r="8" spans="1:3" s="7" customFormat="1" ht="12.75">
      <c r="A8" s="73" t="s">
        <v>20</v>
      </c>
      <c r="B8" s="72"/>
      <c r="C8" s="227"/>
    </row>
    <row r="9" spans="1:3" s="7" customFormat="1" ht="12.75">
      <c r="A9" s="73" t="s">
        <v>15</v>
      </c>
      <c r="B9" s="72"/>
      <c r="C9" s="227"/>
    </row>
    <row r="10" spans="1:3" s="7" customFormat="1" ht="12.75">
      <c r="A10" s="73" t="s">
        <v>41</v>
      </c>
      <c r="B10" s="72"/>
      <c r="C10" s="227"/>
    </row>
    <row r="11" spans="1:3" s="7" customFormat="1" ht="12.75">
      <c r="A11" s="73" t="s">
        <v>42</v>
      </c>
      <c r="B11" s="72"/>
      <c r="C11" s="227"/>
    </row>
    <row r="12" spans="1:3" ht="12.75">
      <c r="A12" s="73" t="s">
        <v>64</v>
      </c>
      <c r="B12" s="71"/>
      <c r="C12" s="227"/>
    </row>
    <row r="13" spans="1:3" ht="12.75">
      <c r="A13" s="73" t="s">
        <v>122</v>
      </c>
      <c r="B13" s="38"/>
      <c r="C13" s="227"/>
    </row>
    <row r="14" spans="1:3" ht="12.75">
      <c r="A14" s="73" t="s">
        <v>123</v>
      </c>
      <c r="B14" s="38"/>
      <c r="C14" s="227"/>
    </row>
    <row r="15" spans="1:3" ht="12.75">
      <c r="A15" s="73" t="s">
        <v>211</v>
      </c>
      <c r="B15" s="38"/>
      <c r="C15" s="227"/>
    </row>
    <row r="16" spans="1:3" ht="12.75">
      <c r="A16" s="73" t="s">
        <v>132</v>
      </c>
      <c r="B16" s="212"/>
      <c r="C16" s="227"/>
    </row>
    <row r="17" spans="1:3" ht="13.5" thickBot="1">
      <c r="A17" s="238"/>
      <c r="B17" s="212"/>
      <c r="C17" s="228"/>
    </row>
    <row r="18" spans="1:3" s="1" customFormat="1" ht="13.5" thickBot="1">
      <c r="A18" s="16" t="s">
        <v>253</v>
      </c>
      <c r="B18" s="184"/>
      <c r="C18" s="20">
        <f>SUM(C21:C24)</f>
        <v>0</v>
      </c>
    </row>
    <row r="19" spans="1:3" s="7" customFormat="1" ht="12.75">
      <c r="A19" s="102" t="s">
        <v>138</v>
      </c>
      <c r="B19" s="88"/>
      <c r="C19" s="89"/>
    </row>
    <row r="20" spans="1:3" s="7" customFormat="1" ht="12.75">
      <c r="A20" s="104" t="s">
        <v>6</v>
      </c>
      <c r="B20" s="88"/>
      <c r="C20" s="89"/>
    </row>
    <row r="21" spans="1:3" s="7" customFormat="1" ht="12.75">
      <c r="A21" s="73" t="s">
        <v>249</v>
      </c>
      <c r="B21" s="72"/>
      <c r="C21" s="227"/>
    </row>
    <row r="22" spans="1:3" s="7" customFormat="1" ht="12.75">
      <c r="A22" s="73" t="s">
        <v>229</v>
      </c>
      <c r="B22" s="72"/>
      <c r="C22" s="227"/>
    </row>
    <row r="23" spans="1:3" s="214" customFormat="1" ht="12.75">
      <c r="A23" s="73" t="s">
        <v>133</v>
      </c>
      <c r="B23" s="213"/>
      <c r="C23" s="227"/>
    </row>
    <row r="24" spans="1:3" ht="13.5" thickBot="1">
      <c r="A24" s="73" t="s">
        <v>106</v>
      </c>
      <c r="B24" s="71"/>
      <c r="C24" s="227"/>
    </row>
    <row r="25" spans="1:3" ht="13.5" thickBot="1">
      <c r="A25" s="16" t="s">
        <v>117</v>
      </c>
      <c r="B25" s="184"/>
      <c r="C25" s="20">
        <f>SUM(C28:C34)</f>
        <v>0</v>
      </c>
    </row>
    <row r="26" spans="1:3" ht="12.75">
      <c r="A26" s="102" t="s">
        <v>138</v>
      </c>
      <c r="B26" s="91"/>
      <c r="C26" s="92"/>
    </row>
    <row r="27" spans="1:3" ht="12.75">
      <c r="A27" s="104" t="s">
        <v>6</v>
      </c>
      <c r="B27" s="91"/>
      <c r="C27" s="92"/>
    </row>
    <row r="28" spans="1:3" ht="12.75">
      <c r="A28" s="73" t="s">
        <v>134</v>
      </c>
      <c r="B28" s="38"/>
      <c r="C28" s="227"/>
    </row>
    <row r="29" spans="1:3" ht="12.75">
      <c r="A29" s="73" t="s">
        <v>107</v>
      </c>
      <c r="B29" s="38"/>
      <c r="C29" s="227"/>
    </row>
    <row r="30" spans="1:3" ht="12.75">
      <c r="A30" s="215" t="s">
        <v>36</v>
      </c>
      <c r="B30" s="38"/>
      <c r="C30" s="228"/>
    </row>
    <row r="31" spans="1:3" ht="12.75">
      <c r="A31" s="15" t="s">
        <v>66</v>
      </c>
      <c r="B31" s="38"/>
      <c r="C31" s="239"/>
    </row>
    <row r="32" spans="1:3" ht="12.75">
      <c r="A32" s="74"/>
      <c r="B32" s="38"/>
      <c r="C32" s="12"/>
    </row>
    <row r="33" spans="1:3" ht="12.75">
      <c r="A33" s="73"/>
      <c r="B33" s="38"/>
      <c r="C33" s="12"/>
    </row>
    <row r="34" spans="1:3" ht="13.5" thickBot="1">
      <c r="A34" s="15"/>
      <c r="B34" s="38"/>
      <c r="C34" s="193"/>
    </row>
    <row r="35" spans="1:3" ht="13.5" thickBot="1">
      <c r="A35" s="16" t="s">
        <v>169</v>
      </c>
      <c r="B35" s="184"/>
      <c r="C35" s="20">
        <f>SUM(C38:C39)</f>
        <v>0</v>
      </c>
    </row>
    <row r="36" spans="1:3" ht="12.75">
      <c r="A36" s="102" t="s">
        <v>138</v>
      </c>
      <c r="B36" s="94"/>
      <c r="C36" s="240"/>
    </row>
    <row r="37" spans="1:3" ht="12.75">
      <c r="A37" s="104" t="s">
        <v>6</v>
      </c>
      <c r="B37" s="94"/>
      <c r="C37" s="124"/>
    </row>
    <row r="38" spans="1:3" s="2" customFormat="1" ht="12.75">
      <c r="A38" s="73" t="s">
        <v>67</v>
      </c>
      <c r="B38" s="38"/>
      <c r="C38" s="12"/>
    </row>
    <row r="39" spans="1:3" s="2" customFormat="1" ht="13.5" thickBot="1">
      <c r="A39" s="186" t="s">
        <v>18</v>
      </c>
      <c r="B39" s="79"/>
      <c r="C39" s="80"/>
    </row>
    <row r="40" spans="1:3" ht="13.5" thickBot="1">
      <c r="A40" s="75" t="s">
        <v>105</v>
      </c>
      <c r="B40" s="77"/>
      <c r="C40" s="76">
        <f>SUM(C43:C64)</f>
        <v>0</v>
      </c>
    </row>
    <row r="41" spans="1:3" ht="12.75">
      <c r="A41" s="102" t="s">
        <v>138</v>
      </c>
      <c r="B41" s="91"/>
      <c r="C41" s="241"/>
    </row>
    <row r="42" spans="1:3" ht="12.75">
      <c r="A42" s="104" t="s">
        <v>6</v>
      </c>
      <c r="B42" s="91"/>
      <c r="C42" s="87"/>
    </row>
    <row r="43" spans="1:3" ht="12.75">
      <c r="A43" s="73" t="s">
        <v>154</v>
      </c>
      <c r="B43" s="38"/>
      <c r="C43" s="172"/>
    </row>
    <row r="44" spans="1:3" ht="12.75">
      <c r="A44" s="73" t="s">
        <v>256</v>
      </c>
      <c r="B44" s="38"/>
      <c r="C44" s="172"/>
    </row>
    <row r="45" spans="1:3" ht="12.75">
      <c r="A45" s="73" t="s">
        <v>165</v>
      </c>
      <c r="B45" s="38"/>
      <c r="C45" s="172"/>
    </row>
    <row r="46" spans="1:3" ht="12.75">
      <c r="A46" s="73" t="s">
        <v>166</v>
      </c>
      <c r="B46" s="38"/>
      <c r="C46" s="172"/>
    </row>
    <row r="47" spans="1:3" ht="12.75">
      <c r="A47" s="73" t="s">
        <v>16</v>
      </c>
      <c r="B47" s="38"/>
      <c r="C47" s="172"/>
    </row>
    <row r="48" spans="1:3" ht="12.75">
      <c r="A48" s="73" t="s">
        <v>108</v>
      </c>
      <c r="B48" s="38"/>
      <c r="C48" s="172"/>
    </row>
    <row r="49" spans="1:3" ht="12.75">
      <c r="A49" s="73" t="s">
        <v>51</v>
      </c>
      <c r="B49" s="38"/>
      <c r="C49" s="172"/>
    </row>
    <row r="50" spans="1:3" ht="12.75">
      <c r="A50" s="73" t="s">
        <v>248</v>
      </c>
      <c r="B50" s="38"/>
      <c r="C50" s="172"/>
    </row>
    <row r="51" spans="1:3" s="1" customFormat="1" ht="12.75">
      <c r="A51" s="73" t="s">
        <v>192</v>
      </c>
      <c r="B51" s="38"/>
      <c r="C51" s="172"/>
    </row>
    <row r="52" spans="1:3" ht="12.75">
      <c r="A52" s="73" t="s">
        <v>151</v>
      </c>
      <c r="B52" s="38"/>
      <c r="C52" s="172"/>
    </row>
    <row r="53" spans="1:3" ht="12.75">
      <c r="A53" s="73" t="s">
        <v>21</v>
      </c>
      <c r="B53" s="38"/>
      <c r="C53" s="172"/>
    </row>
    <row r="54" spans="1:3" ht="12.75">
      <c r="A54" s="73" t="s">
        <v>22</v>
      </c>
      <c r="B54" s="38"/>
      <c r="C54" s="172"/>
    </row>
    <row r="55" spans="1:3" ht="12.75">
      <c r="A55" s="73" t="s">
        <v>23</v>
      </c>
      <c r="B55" s="38"/>
      <c r="C55" s="172"/>
    </row>
    <row r="56" spans="1:3" ht="12.75">
      <c r="A56" s="73" t="s">
        <v>65</v>
      </c>
      <c r="B56" s="38"/>
      <c r="C56" s="172"/>
    </row>
    <row r="57" spans="1:3" ht="12.75">
      <c r="A57" s="73"/>
      <c r="B57" s="38"/>
      <c r="C57" s="11"/>
    </row>
    <row r="58" spans="1:3" ht="12.75">
      <c r="A58" s="73"/>
      <c r="B58" s="38"/>
      <c r="C58" s="11"/>
    </row>
    <row r="59" spans="1:3" ht="12.75">
      <c r="A59" s="73"/>
      <c r="B59" s="38"/>
      <c r="C59" s="11"/>
    </row>
    <row r="60" spans="1:3" ht="12.75">
      <c r="A60" s="73"/>
      <c r="B60" s="38"/>
      <c r="C60" s="11"/>
    </row>
    <row r="61" spans="1:3" ht="12.75">
      <c r="A61" s="73"/>
      <c r="B61" s="38"/>
      <c r="C61" s="11"/>
    </row>
    <row r="62" spans="1:3" ht="12.75">
      <c r="A62" s="73"/>
      <c r="B62" s="38"/>
      <c r="C62" s="11"/>
    </row>
    <row r="63" spans="1:3" ht="12.75">
      <c r="A63" s="73"/>
      <c r="B63" s="38"/>
      <c r="C63" s="11"/>
    </row>
    <row r="64" spans="1:3" ht="13.5" thickBot="1">
      <c r="A64" s="73"/>
      <c r="B64" s="38"/>
      <c r="C64" s="11"/>
    </row>
    <row r="65" spans="1:3" ht="13.5" thickBot="1">
      <c r="A65" s="16" t="s">
        <v>207</v>
      </c>
      <c r="B65" s="184"/>
      <c r="C65" s="20">
        <f>SUM(C68:C71)</f>
        <v>69460</v>
      </c>
    </row>
    <row r="66" spans="1:3" s="2" customFormat="1" ht="12.75">
      <c r="A66" s="102" t="s">
        <v>138</v>
      </c>
      <c r="B66" s="88"/>
      <c r="C66" s="89"/>
    </row>
    <row r="67" spans="1:3" s="106" customFormat="1" ht="12.75">
      <c r="A67" s="104" t="s">
        <v>6</v>
      </c>
      <c r="B67" s="88"/>
      <c r="C67" s="89"/>
    </row>
    <row r="68" spans="1:3" ht="12.75">
      <c r="A68" s="82" t="s">
        <v>255</v>
      </c>
      <c r="B68" s="71"/>
      <c r="C68" s="81">
        <v>21641</v>
      </c>
    </row>
    <row r="69" spans="1:3" ht="12.75">
      <c r="A69" s="73" t="s">
        <v>203</v>
      </c>
      <c r="B69" s="38"/>
      <c r="C69" s="81">
        <v>17364</v>
      </c>
    </row>
    <row r="70" spans="1:3" ht="12.75">
      <c r="A70" s="73" t="s">
        <v>131</v>
      </c>
      <c r="B70" s="38"/>
      <c r="C70" s="81">
        <v>2362</v>
      </c>
    </row>
    <row r="71" spans="1:3" ht="13.5" thickBot="1">
      <c r="A71" s="186" t="s">
        <v>242</v>
      </c>
      <c r="B71" s="79"/>
      <c r="C71" s="187">
        <v>28093</v>
      </c>
    </row>
    <row r="72" spans="1:3" ht="13.5" thickBot="1">
      <c r="A72" s="55" t="s">
        <v>58</v>
      </c>
      <c r="B72" s="71"/>
      <c r="C72" s="185"/>
    </row>
    <row r="73" spans="1:3" ht="13.5" thickBot="1">
      <c r="A73" s="16" t="s">
        <v>258</v>
      </c>
      <c r="B73" s="184"/>
      <c r="C73" s="20">
        <f>SUM(C76:C95)</f>
        <v>0</v>
      </c>
    </row>
    <row r="74" spans="1:3" ht="12.75">
      <c r="A74" s="102" t="s">
        <v>138</v>
      </c>
      <c r="B74" s="91"/>
      <c r="C74" s="241"/>
    </row>
    <row r="75" spans="1:3" ht="12.75">
      <c r="A75" s="104" t="s">
        <v>6</v>
      </c>
      <c r="B75" s="91"/>
      <c r="C75" s="87"/>
    </row>
    <row r="76" spans="1:3" ht="12.75">
      <c r="A76" s="73" t="s">
        <v>24</v>
      </c>
      <c r="B76" s="38"/>
      <c r="C76" s="229"/>
    </row>
    <row r="77" spans="1:3" ht="12.75">
      <c r="A77" s="73" t="s">
        <v>52</v>
      </c>
      <c r="B77" s="38"/>
      <c r="C77" s="229"/>
    </row>
    <row r="78" spans="1:3" ht="12.75">
      <c r="A78" s="73" t="s">
        <v>129</v>
      </c>
      <c r="B78" s="38"/>
      <c r="C78" s="229"/>
    </row>
    <row r="79" spans="1:3" ht="12.75">
      <c r="A79" s="73" t="s">
        <v>183</v>
      </c>
      <c r="B79" s="38"/>
      <c r="C79" s="229"/>
    </row>
    <row r="80" spans="1:3" ht="12.75">
      <c r="A80" s="73" t="s">
        <v>29</v>
      </c>
      <c r="B80" s="38"/>
      <c r="C80" s="229"/>
    </row>
    <row r="81" spans="1:3" ht="12.75">
      <c r="A81" s="73" t="s">
        <v>13</v>
      </c>
      <c r="B81" s="38"/>
      <c r="C81" s="229"/>
    </row>
    <row r="82" spans="1:3" ht="12.75">
      <c r="A82" s="73" t="s">
        <v>142</v>
      </c>
      <c r="B82" s="38"/>
      <c r="C82" s="229"/>
    </row>
    <row r="83" spans="1:3" ht="12.75">
      <c r="A83" s="73" t="s">
        <v>5</v>
      </c>
      <c r="B83" s="38"/>
      <c r="C83" s="229"/>
    </row>
    <row r="84" spans="1:3" ht="12.75">
      <c r="A84" s="73" t="s">
        <v>30</v>
      </c>
      <c r="B84" s="38"/>
      <c r="C84" s="229"/>
    </row>
    <row r="85" spans="1:3" ht="12.75">
      <c r="A85" s="73" t="s">
        <v>121</v>
      </c>
      <c r="B85" s="38"/>
      <c r="C85" s="229"/>
    </row>
    <row r="86" spans="1:3" ht="12.75">
      <c r="A86" s="73" t="s">
        <v>181</v>
      </c>
      <c r="B86" s="38"/>
      <c r="C86" s="229"/>
    </row>
    <row r="87" spans="1:3" ht="12.75">
      <c r="A87" s="73" t="s">
        <v>233</v>
      </c>
      <c r="B87" s="38"/>
      <c r="C87" s="229"/>
    </row>
    <row r="88" spans="1:3" ht="12.75">
      <c r="A88" s="73" t="s">
        <v>143</v>
      </c>
      <c r="B88" s="38"/>
      <c r="C88" s="229"/>
    </row>
    <row r="89" spans="1:3" ht="12.75">
      <c r="A89" s="73" t="s">
        <v>144</v>
      </c>
      <c r="B89" s="38"/>
      <c r="C89" s="229"/>
    </row>
    <row r="90" spans="1:3" ht="12.75">
      <c r="A90" s="73" t="s">
        <v>176</v>
      </c>
      <c r="B90" s="38"/>
      <c r="C90" s="229"/>
    </row>
    <row r="91" spans="1:3" ht="12.75">
      <c r="A91" s="73"/>
      <c r="B91" s="38"/>
      <c r="C91" s="81"/>
    </row>
    <row r="92" spans="1:3" ht="12.75">
      <c r="A92" s="73"/>
      <c r="B92" s="38"/>
      <c r="C92" s="81"/>
    </row>
    <row r="93" spans="1:3" ht="12.75">
      <c r="A93" s="73"/>
      <c r="B93" s="38"/>
      <c r="C93" s="81"/>
    </row>
    <row r="94" spans="1:3" ht="12.75">
      <c r="A94" s="73"/>
      <c r="B94" s="38"/>
      <c r="C94" s="81"/>
    </row>
    <row r="95" spans="1:3" ht="13.5" thickBot="1">
      <c r="A95" s="73"/>
      <c r="B95" s="38"/>
      <c r="C95" s="81"/>
    </row>
    <row r="96" spans="1:3" ht="14.25" customHeight="1" thickBot="1">
      <c r="A96" s="16" t="s">
        <v>114</v>
      </c>
      <c r="B96" s="184"/>
      <c r="C96" s="20">
        <f>SUM(C99:C111)</f>
        <v>0</v>
      </c>
    </row>
    <row r="97" spans="1:3" ht="14.25" customHeight="1">
      <c r="A97" s="102" t="s">
        <v>138</v>
      </c>
      <c r="B97" s="91"/>
      <c r="C97" s="241"/>
    </row>
    <row r="98" spans="1:3" ht="14.25" customHeight="1">
      <c r="A98" s="104" t="s">
        <v>6</v>
      </c>
      <c r="B98" s="91"/>
      <c r="C98" s="87"/>
    </row>
    <row r="99" spans="1:3" ht="14.25" customHeight="1">
      <c r="A99" s="73" t="s">
        <v>177</v>
      </c>
      <c r="B99" s="38"/>
      <c r="C99" s="229"/>
    </row>
    <row r="100" spans="1:3" ht="14.25" customHeight="1">
      <c r="A100" s="73" t="s">
        <v>178</v>
      </c>
      <c r="B100" s="38"/>
      <c r="C100" s="229"/>
    </row>
    <row r="101" spans="1:3" ht="14.25" customHeight="1">
      <c r="A101" s="73" t="s">
        <v>145</v>
      </c>
      <c r="B101" s="38"/>
      <c r="C101" s="229"/>
    </row>
    <row r="102" spans="1:3" ht="14.25" customHeight="1">
      <c r="A102" s="73" t="s">
        <v>61</v>
      </c>
      <c r="B102" s="38"/>
      <c r="C102" s="229"/>
    </row>
    <row r="103" spans="1:3" ht="14.25" customHeight="1">
      <c r="A103" s="73" t="s">
        <v>17</v>
      </c>
      <c r="B103" s="38"/>
      <c r="C103" s="229"/>
    </row>
    <row r="104" spans="1:3" ht="14.25" customHeight="1">
      <c r="A104" s="73" t="s">
        <v>254</v>
      </c>
      <c r="B104" s="38"/>
      <c r="C104" s="230"/>
    </row>
    <row r="105" spans="1:3" ht="14.25" customHeight="1">
      <c r="A105" s="8" t="s">
        <v>186</v>
      </c>
      <c r="B105" s="38"/>
      <c r="C105" s="231"/>
    </row>
    <row r="106" spans="1:3" ht="14.25" customHeight="1">
      <c r="A106" s="8" t="s">
        <v>148</v>
      </c>
      <c r="B106" s="38"/>
      <c r="C106" s="231"/>
    </row>
    <row r="107" spans="1:3" ht="14.25" customHeight="1">
      <c r="A107" s="8"/>
      <c r="B107" s="38"/>
      <c r="C107" s="9"/>
    </row>
    <row r="108" spans="1:3" ht="14.25" customHeight="1">
      <c r="A108" s="8"/>
      <c r="B108" s="38"/>
      <c r="C108" s="9"/>
    </row>
    <row r="109" spans="1:3" ht="14.25" customHeight="1">
      <c r="A109" s="8"/>
      <c r="B109" s="38"/>
      <c r="C109" s="9"/>
    </row>
    <row r="110" spans="1:3" ht="14.25" customHeight="1">
      <c r="A110" s="8"/>
      <c r="B110" s="38"/>
      <c r="C110" s="9"/>
    </row>
    <row r="111" spans="1:3" ht="14.25" customHeight="1" thickBot="1">
      <c r="A111" s="15"/>
      <c r="B111" s="39"/>
      <c r="C111" s="18"/>
    </row>
    <row r="112" spans="1:3" ht="14.25" customHeight="1" thickBot="1">
      <c r="A112" s="107" t="s">
        <v>118</v>
      </c>
      <c r="B112" s="216"/>
      <c r="C112" s="217">
        <f>SUM(C96+C73+C65+C40+C35+C25+C18+C2)</f>
        <v>69460</v>
      </c>
    </row>
    <row r="113" spans="1:3" ht="27.75" customHeight="1">
      <c r="A113" s="110" t="s">
        <v>231</v>
      </c>
      <c r="B113" s="282"/>
      <c r="C113" s="283"/>
    </row>
    <row r="114" spans="1:3" ht="13.5" thickBot="1">
      <c r="A114" s="5" t="s">
        <v>8</v>
      </c>
      <c r="C114" s="284" t="s">
        <v>160</v>
      </c>
    </row>
    <row r="116" ht="12.75">
      <c r="C116" s="242"/>
    </row>
    <row r="119" ht="12.75">
      <c r="C119" s="281"/>
    </row>
  </sheetData>
  <sheetProtection/>
  <printOptions/>
  <pageMargins left="0" right="0" top="0.6" bottom="0.5" header="0.25" footer="0.5"/>
  <pageSetup orientation="landscape" scale="65"/>
  <headerFooter alignWithMargins="0">
    <oddHeader>&amp;L&amp;C&amp;14SLC School Financial Statement&amp;10
&amp;12("Spent" columns will not be completely up-to-date until all documentation has been received by SMP)&amp;R</oddHeader>
    <oddFooter>&amp;L&amp;D&amp;C&amp;R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pane xSplit="3" ySplit="2" topLeftCell="D36" activePane="bottomRight" state="frozen"/>
      <selection pane="topLeft" activeCell="BA1" sqref="BA1"/>
      <selection pane="topRight" activeCell="BD1" sqref="BD1"/>
      <selection pane="bottomLeft" activeCell="BA3" sqref="BA3"/>
      <selection pane="bottomRight" activeCell="A63" sqref="A63"/>
    </sheetView>
  </sheetViews>
  <sheetFormatPr defaultColWidth="11.00390625" defaultRowHeight="12.75"/>
  <cols>
    <col min="1" max="1" width="23.375" style="0" customWidth="1"/>
    <col min="4" max="23" width="11.00390625" style="106" customWidth="1"/>
  </cols>
  <sheetData>
    <row r="1" spans="1:3" ht="82.5" customHeight="1" thickBot="1">
      <c r="A1" s="192" t="s">
        <v>2</v>
      </c>
      <c r="B1" s="32" t="s">
        <v>80</v>
      </c>
      <c r="C1" s="37" t="s">
        <v>0</v>
      </c>
    </row>
    <row r="2" spans="1:3" ht="16.5" customHeight="1" thickBot="1">
      <c r="A2" s="14" t="s">
        <v>193</v>
      </c>
      <c r="B2" s="41"/>
      <c r="C2" s="40">
        <f>SUM(C5:C14)</f>
        <v>0</v>
      </c>
    </row>
    <row r="3" spans="1:3" ht="12.75">
      <c r="A3" s="102" t="s">
        <v>138</v>
      </c>
      <c r="B3" s="97"/>
      <c r="C3" s="243"/>
    </row>
    <row r="4" spans="1:3" ht="12.75">
      <c r="A4" s="104" t="s">
        <v>6</v>
      </c>
      <c r="B4" s="111"/>
      <c r="C4" s="93"/>
    </row>
    <row r="5" spans="1:23" s="2" customFormat="1" ht="12.75">
      <c r="A5" s="2" t="s">
        <v>86</v>
      </c>
      <c r="B5" s="43"/>
      <c r="C5" s="142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s="2" customFormat="1" ht="12.75">
      <c r="A6" s="2" t="s">
        <v>185</v>
      </c>
      <c r="B6" s="43"/>
      <c r="C6" s="17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s="2" customFormat="1" ht="12.75">
      <c r="A7" s="2" t="s">
        <v>137</v>
      </c>
      <c r="B7" s="43"/>
      <c r="C7" s="173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s="2" customFormat="1" ht="12.75">
      <c r="A8" s="33" t="s">
        <v>187</v>
      </c>
      <c r="B8" s="43"/>
      <c r="C8" s="173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s="2" customFormat="1" ht="12.75">
      <c r="A9" s="33" t="s">
        <v>32</v>
      </c>
      <c r="B9" s="43"/>
      <c r="C9" s="17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3" s="2" customFormat="1" ht="12.75">
      <c r="A10" s="33" t="s">
        <v>33</v>
      </c>
      <c r="B10" s="43"/>
      <c r="C10" s="173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3" ht="12.75">
      <c r="A11" s="33" t="s">
        <v>130</v>
      </c>
      <c r="B11" s="42"/>
      <c r="C11" s="173"/>
    </row>
    <row r="12" spans="1:3" ht="12.75">
      <c r="A12" s="33" t="s">
        <v>140</v>
      </c>
      <c r="B12" s="43"/>
      <c r="C12" s="173"/>
    </row>
    <row r="13" spans="1:3" ht="12.75">
      <c r="A13" s="2" t="s">
        <v>141</v>
      </c>
      <c r="B13" s="43"/>
      <c r="C13" s="173"/>
    </row>
    <row r="14" spans="1:3" ht="13.5" thickBot="1">
      <c r="A14" s="13"/>
      <c r="B14" s="44"/>
      <c r="C14" s="12"/>
    </row>
    <row r="15" spans="1:3" ht="13.5" thickBot="1">
      <c r="A15" s="16" t="s">
        <v>253</v>
      </c>
      <c r="B15" s="41"/>
      <c r="C15" s="40">
        <f>SUM(C18)</f>
        <v>0</v>
      </c>
    </row>
    <row r="16" spans="1:23" s="2" customFormat="1" ht="12.75">
      <c r="A16" s="102" t="s">
        <v>138</v>
      </c>
      <c r="B16" s="98"/>
      <c r="C16" s="243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3" s="106" customFormat="1" ht="12.75">
      <c r="A17" s="104" t="s">
        <v>6</v>
      </c>
      <c r="B17" s="97"/>
      <c r="C17" s="93"/>
    </row>
    <row r="18" spans="1:3" ht="13.5" thickBot="1">
      <c r="A18" s="17" t="s">
        <v>257</v>
      </c>
      <c r="B18" s="45"/>
      <c r="C18" s="173"/>
    </row>
    <row r="19" spans="1:3" ht="13.5" thickBot="1">
      <c r="A19" s="16" t="s">
        <v>117</v>
      </c>
      <c r="B19" s="41"/>
      <c r="C19" s="40">
        <f>SUM(C22:C26)</f>
        <v>0</v>
      </c>
    </row>
    <row r="20" spans="1:3" ht="12.75">
      <c r="A20" s="102" t="s">
        <v>138</v>
      </c>
      <c r="B20" s="98"/>
      <c r="C20" s="243"/>
    </row>
    <row r="21" spans="1:3" ht="12.75">
      <c r="A21" s="104" t="s">
        <v>6</v>
      </c>
      <c r="B21" s="98"/>
      <c r="C21" s="93"/>
    </row>
    <row r="22" spans="1:3" ht="12.75">
      <c r="A22" s="2" t="s">
        <v>247</v>
      </c>
      <c r="B22" s="42"/>
      <c r="C22" s="173"/>
    </row>
    <row r="23" spans="1:3" ht="12.75">
      <c r="A23" s="2" t="s">
        <v>90</v>
      </c>
      <c r="B23" s="42"/>
      <c r="C23" s="173"/>
    </row>
    <row r="24" spans="1:3" ht="12.75">
      <c r="A24" s="2" t="s">
        <v>91</v>
      </c>
      <c r="B24" s="43"/>
      <c r="C24" s="173"/>
    </row>
    <row r="25" spans="1:3" ht="12.75">
      <c r="A25" s="2" t="s">
        <v>48</v>
      </c>
      <c r="B25" s="43"/>
      <c r="C25" s="173"/>
    </row>
    <row r="26" spans="1:3" ht="13.5" thickBot="1">
      <c r="A26" s="78"/>
      <c r="B26" s="83"/>
      <c r="C26" s="80"/>
    </row>
    <row r="27" spans="1:3" ht="13.5" thickBot="1">
      <c r="A27" s="55" t="s">
        <v>169</v>
      </c>
      <c r="B27" s="45"/>
      <c r="C27" s="59"/>
    </row>
    <row r="28" spans="1:3" ht="13.5" thickBot="1">
      <c r="A28" s="16" t="s">
        <v>105</v>
      </c>
      <c r="B28" s="41"/>
      <c r="C28" s="40">
        <f>SUM(C31:C36)</f>
        <v>0</v>
      </c>
    </row>
    <row r="29" spans="1:3" ht="12.75">
      <c r="A29" s="102" t="s">
        <v>138</v>
      </c>
      <c r="B29" s="98"/>
      <c r="C29" s="243"/>
    </row>
    <row r="30" spans="1:3" ht="12.75">
      <c r="A30" s="104" t="s">
        <v>6</v>
      </c>
      <c r="B30" s="98"/>
      <c r="C30" s="93"/>
    </row>
    <row r="31" spans="1:3" ht="12.75">
      <c r="A31" s="2" t="s">
        <v>49</v>
      </c>
      <c r="B31" s="42"/>
      <c r="C31" s="173"/>
    </row>
    <row r="32" spans="1:3" ht="12.75">
      <c r="A32" s="2" t="s">
        <v>27</v>
      </c>
      <c r="B32" s="42"/>
      <c r="C32" s="173"/>
    </row>
    <row r="33" spans="1:3" ht="12.75">
      <c r="A33" s="2" t="s">
        <v>179</v>
      </c>
      <c r="B33" s="42"/>
      <c r="C33" s="173"/>
    </row>
    <row r="34" spans="1:3" ht="12.75">
      <c r="A34" s="13"/>
      <c r="B34" s="42"/>
      <c r="C34" s="12"/>
    </row>
    <row r="35" spans="1:3" ht="12.75">
      <c r="A35" s="13"/>
      <c r="B35" s="43"/>
      <c r="C35" s="12"/>
    </row>
    <row r="36" spans="1:3" ht="13.5" thickBot="1">
      <c r="A36" s="13"/>
      <c r="B36" s="44"/>
      <c r="C36" s="12"/>
    </row>
    <row r="37" spans="1:3" ht="13.5" thickBot="1">
      <c r="A37" s="16" t="s">
        <v>207</v>
      </c>
      <c r="B37" s="41"/>
      <c r="C37" s="40">
        <f>SUM(C40:C43)</f>
        <v>69490</v>
      </c>
    </row>
    <row r="38" spans="1:23" s="2" customFormat="1" ht="12.75">
      <c r="A38" s="102" t="s">
        <v>138</v>
      </c>
      <c r="B38" s="98"/>
      <c r="C38" s="243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3" s="106" customFormat="1" ht="12.75">
      <c r="A39" s="104" t="s">
        <v>6</v>
      </c>
      <c r="B39" s="98"/>
      <c r="C39" s="93"/>
    </row>
    <row r="40" spans="1:3" ht="12.75">
      <c r="A40" s="13" t="s">
        <v>197</v>
      </c>
      <c r="B40" s="42"/>
      <c r="C40" s="171">
        <v>21671</v>
      </c>
    </row>
    <row r="41" spans="1:3" ht="12.75">
      <c r="A41" s="13" t="s">
        <v>173</v>
      </c>
      <c r="B41" s="43"/>
      <c r="C41" s="171">
        <v>17364</v>
      </c>
    </row>
    <row r="42" spans="1:3" ht="12.75">
      <c r="A42" s="13" t="s">
        <v>104</v>
      </c>
      <c r="B42" s="43"/>
      <c r="C42" s="171">
        <v>2362</v>
      </c>
    </row>
    <row r="43" spans="1:3" ht="13.5" thickBot="1">
      <c r="A43" s="84" t="s">
        <v>219</v>
      </c>
      <c r="B43" s="83"/>
      <c r="C43" s="312">
        <v>28093</v>
      </c>
    </row>
    <row r="44" spans="1:3" ht="13.5" thickBot="1">
      <c r="A44" s="55" t="s">
        <v>58</v>
      </c>
      <c r="B44" s="45"/>
      <c r="C44" s="59"/>
    </row>
    <row r="45" spans="1:3" ht="13.5" thickBot="1">
      <c r="A45" s="16" t="s">
        <v>258</v>
      </c>
      <c r="B45" s="41"/>
      <c r="C45" s="40">
        <f>SUM(C48:C55)</f>
        <v>0</v>
      </c>
    </row>
    <row r="46" spans="1:3" ht="12.75">
      <c r="A46" s="102" t="s">
        <v>138</v>
      </c>
      <c r="B46" s="98"/>
      <c r="C46" s="243"/>
    </row>
    <row r="47" spans="1:3" ht="12.75">
      <c r="A47" s="104" t="s">
        <v>6</v>
      </c>
      <c r="B47" s="98"/>
      <c r="C47" s="93"/>
    </row>
    <row r="48" spans="1:3" ht="12.75">
      <c r="A48" s="2" t="s">
        <v>213</v>
      </c>
      <c r="B48" s="42"/>
      <c r="C48" s="171"/>
    </row>
    <row r="49" spans="1:3" ht="12.75">
      <c r="A49" s="2" t="s">
        <v>31</v>
      </c>
      <c r="B49" s="42"/>
      <c r="C49" s="173"/>
    </row>
    <row r="50" spans="1:3" ht="12.75">
      <c r="A50" s="2" t="s">
        <v>128</v>
      </c>
      <c r="B50" s="42"/>
      <c r="C50" s="173"/>
    </row>
    <row r="51" spans="1:3" ht="12.75">
      <c r="A51" s="2" t="s">
        <v>69</v>
      </c>
      <c r="B51" s="42"/>
      <c r="C51" s="173"/>
    </row>
    <row r="52" spans="1:3" ht="12.75">
      <c r="A52" s="2" t="s">
        <v>217</v>
      </c>
      <c r="B52" s="43"/>
      <c r="C52" s="142"/>
    </row>
    <row r="53" spans="1:3" ht="12.75">
      <c r="A53" s="2" t="s">
        <v>180</v>
      </c>
      <c r="B53" s="43"/>
      <c r="C53" s="173"/>
    </row>
    <row r="54" spans="1:3" ht="12.75">
      <c r="A54" s="13"/>
      <c r="B54" s="43"/>
      <c r="C54" s="12"/>
    </row>
    <row r="55" spans="1:3" ht="13.5" thickBot="1">
      <c r="A55" s="13"/>
      <c r="B55" s="44"/>
      <c r="C55" s="12"/>
    </row>
    <row r="56" spans="1:3" ht="14.25" customHeight="1">
      <c r="A56" s="107" t="s">
        <v>114</v>
      </c>
      <c r="B56" s="108"/>
      <c r="C56" s="109">
        <f>SUM(C59:C61)</f>
        <v>0</v>
      </c>
    </row>
    <row r="57" spans="1:3" ht="14.25" customHeight="1">
      <c r="A57" s="110" t="s">
        <v>138</v>
      </c>
      <c r="B57" s="111"/>
      <c r="C57" s="161"/>
    </row>
    <row r="58" spans="1:3" ht="14.25" customHeight="1">
      <c r="A58" s="112" t="s">
        <v>6</v>
      </c>
      <c r="B58" s="111"/>
      <c r="C58" s="93"/>
    </row>
    <row r="59" spans="1:23" s="2" customFormat="1" ht="14.25" customHeight="1">
      <c r="A59" s="2" t="s">
        <v>127</v>
      </c>
      <c r="B59" s="42"/>
      <c r="C59" s="17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1:23" s="2" customFormat="1" ht="14.25" customHeight="1">
      <c r="A60" s="2" t="s">
        <v>73</v>
      </c>
      <c r="B60" s="45"/>
      <c r="C60" s="142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</row>
    <row r="61" spans="1:23" s="2" customFormat="1" ht="14.25" customHeight="1" thickBot="1">
      <c r="A61" s="2" t="s">
        <v>126</v>
      </c>
      <c r="B61" s="83"/>
      <c r="C61" s="12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</row>
    <row r="62" spans="1:3" ht="14.25" customHeight="1" thickBot="1">
      <c r="A62" s="75" t="s">
        <v>118</v>
      </c>
      <c r="B62" s="85"/>
      <c r="C62" s="40">
        <f>SUM(C56+C45+C37+C28+C19+C15+C2)</f>
        <v>69490</v>
      </c>
    </row>
    <row r="63" spans="1:3" ht="16.5" customHeight="1">
      <c r="A63" s="87" t="s">
        <v>232</v>
      </c>
      <c r="B63" s="211"/>
      <c r="C63" s="244"/>
    </row>
    <row r="64" spans="1:2" ht="12.75">
      <c r="A64" s="5" t="s">
        <v>8</v>
      </c>
      <c r="B64" s="6"/>
    </row>
    <row r="65" spans="1:2" ht="12.75">
      <c r="A65" s="5"/>
      <c r="B65" s="6"/>
    </row>
    <row r="66" spans="1:2" ht="12.75">
      <c r="A66" s="5"/>
      <c r="B66" s="6"/>
    </row>
  </sheetData>
  <sheetProtection/>
  <printOptions/>
  <pageMargins left="0" right="0" top="0.75" bottom="0.5" header="0.25" footer="0.25"/>
  <pageSetup orientation="landscape" scale="50"/>
  <headerFooter alignWithMargins="0">
    <oddHeader>&amp;L&amp;C&amp;14SLC School Financial Statement&amp;10
&amp;12("Spent" columns will not be completely up-to-date until all documentation has been received by SMP)&amp;R</oddHeader>
    <oddFooter>&amp;L&amp;D&amp;C&amp;R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pane xSplit="3" ySplit="2" topLeftCell="D37" activePane="bottomRight" state="frozen"/>
      <selection pane="topLeft" activeCell="BA1" sqref="BA1"/>
      <selection pane="topRight" activeCell="BD1" sqref="BD1"/>
      <selection pane="bottomLeft" activeCell="BA3" sqref="BA3"/>
      <selection pane="bottomRight" activeCell="A65" sqref="A65"/>
    </sheetView>
  </sheetViews>
  <sheetFormatPr defaultColWidth="11.00390625" defaultRowHeight="12.75"/>
  <cols>
    <col min="1" max="1" width="25.375" style="0" customWidth="1"/>
  </cols>
  <sheetData>
    <row r="1" spans="1:3" ht="85.5" customHeight="1" thickBot="1">
      <c r="A1" s="192" t="s">
        <v>1</v>
      </c>
      <c r="B1" s="32" t="s">
        <v>80</v>
      </c>
      <c r="C1" s="37" t="s">
        <v>0</v>
      </c>
    </row>
    <row r="2" spans="1:3" ht="13.5" thickBot="1">
      <c r="A2" s="14" t="s">
        <v>193</v>
      </c>
      <c r="B2" s="34"/>
      <c r="C2" s="20">
        <f>SUM(C5:C9)</f>
        <v>0</v>
      </c>
    </row>
    <row r="3" spans="1:3" ht="12.75">
      <c r="A3" s="102" t="s">
        <v>138</v>
      </c>
      <c r="B3" s="99"/>
      <c r="C3" s="100"/>
    </row>
    <row r="4" spans="1:3" ht="12.75">
      <c r="A4" s="104" t="s">
        <v>6</v>
      </c>
      <c r="B4" s="99"/>
      <c r="C4" s="100"/>
    </row>
    <row r="5" spans="1:3" ht="12.75">
      <c r="A5" s="8" t="s">
        <v>167</v>
      </c>
      <c r="B5" s="48"/>
      <c r="C5" s="219"/>
    </row>
    <row r="6" spans="1:3" ht="12.75">
      <c r="A6" s="8" t="s">
        <v>164</v>
      </c>
      <c r="B6" s="48"/>
      <c r="C6" s="219"/>
    </row>
    <row r="7" spans="1:3" ht="12.75">
      <c r="A7" s="8" t="s">
        <v>168</v>
      </c>
      <c r="B7" s="48"/>
      <c r="C7" s="219"/>
    </row>
    <row r="8" spans="1:3" ht="12.75">
      <c r="A8" s="8" t="s">
        <v>220</v>
      </c>
      <c r="B8" s="48"/>
      <c r="C8" s="219"/>
    </row>
    <row r="9" spans="1:3" ht="13.5" thickBot="1">
      <c r="A9" s="78" t="s">
        <v>223</v>
      </c>
      <c r="B9" s="48"/>
      <c r="C9" s="220"/>
    </row>
    <row r="10" spans="1:3" ht="13.5" thickBot="1">
      <c r="A10" s="16" t="s">
        <v>253</v>
      </c>
      <c r="B10" s="34"/>
      <c r="C10" s="20">
        <f>SUM(C13:C15)</f>
        <v>0</v>
      </c>
    </row>
    <row r="11" spans="1:3" s="2" customFormat="1" ht="12.75">
      <c r="A11" s="102" t="s">
        <v>138</v>
      </c>
      <c r="B11" s="99"/>
      <c r="C11" s="285"/>
    </row>
    <row r="12" spans="1:3" s="2" customFormat="1" ht="12.75">
      <c r="A12" s="104" t="s">
        <v>6</v>
      </c>
      <c r="B12" s="99"/>
      <c r="C12" s="90"/>
    </row>
    <row r="13" spans="1:3" s="2" customFormat="1" ht="12.75">
      <c r="A13" s="8" t="s">
        <v>235</v>
      </c>
      <c r="B13" s="30"/>
      <c r="C13" s="221"/>
    </row>
    <row r="14" spans="1:3" s="2" customFormat="1" ht="12.75">
      <c r="A14" s="13"/>
      <c r="B14" s="30"/>
      <c r="C14" s="29"/>
    </row>
    <row r="15" spans="1:3" ht="13.5" thickBot="1">
      <c r="A15" s="13"/>
      <c r="B15" s="21"/>
      <c r="C15" s="28"/>
    </row>
    <row r="16" spans="1:3" ht="13.5" thickBot="1">
      <c r="A16" s="16" t="s">
        <v>117</v>
      </c>
      <c r="B16" s="34"/>
      <c r="C16" s="20">
        <f>SUM(C19:C21)</f>
        <v>0</v>
      </c>
    </row>
    <row r="17" spans="1:3" ht="12.75">
      <c r="A17" s="102" t="s">
        <v>138</v>
      </c>
      <c r="B17" s="99"/>
      <c r="C17" s="100"/>
    </row>
    <row r="18" spans="1:3" ht="12.75">
      <c r="A18" s="104" t="s">
        <v>6</v>
      </c>
      <c r="B18" s="99"/>
      <c r="C18" s="100"/>
    </row>
    <row r="19" spans="1:3" ht="12.75">
      <c r="A19" s="13" t="s">
        <v>63</v>
      </c>
      <c r="B19" s="22"/>
      <c r="C19" s="28"/>
    </row>
    <row r="20" spans="1:3" ht="12.75">
      <c r="A20" s="13" t="s">
        <v>205</v>
      </c>
      <c r="B20" s="22"/>
      <c r="C20" s="28"/>
    </row>
    <row r="21" spans="1:3" ht="13.5" thickBot="1">
      <c r="A21" s="19" t="s">
        <v>169</v>
      </c>
      <c r="B21" s="22"/>
      <c r="C21" s="36"/>
    </row>
    <row r="22" spans="1:3" ht="13.5" thickBot="1">
      <c r="A22" s="16" t="s">
        <v>105</v>
      </c>
      <c r="B22" s="34"/>
      <c r="C22" s="20">
        <f>SUM(C25:C32)</f>
        <v>0</v>
      </c>
    </row>
    <row r="23" spans="1:3" ht="12.75">
      <c r="A23" s="102" t="s">
        <v>138</v>
      </c>
      <c r="B23" s="99"/>
      <c r="C23" s="245"/>
    </row>
    <row r="24" spans="1:3" ht="12.75">
      <c r="A24" s="104" t="s">
        <v>6</v>
      </c>
      <c r="B24" s="99"/>
      <c r="C24" s="101"/>
    </row>
    <row r="25" spans="1:3" ht="12.75">
      <c r="A25" s="8" t="s">
        <v>236</v>
      </c>
      <c r="B25" s="22"/>
      <c r="C25" s="219"/>
    </row>
    <row r="26" spans="1:3" ht="12.75">
      <c r="A26" s="8" t="s">
        <v>237</v>
      </c>
      <c r="B26" s="22"/>
      <c r="C26" s="219"/>
    </row>
    <row r="27" spans="1:3" ht="12.75">
      <c r="A27" s="8" t="s">
        <v>238</v>
      </c>
      <c r="B27" s="22"/>
      <c r="C27" s="219"/>
    </row>
    <row r="28" spans="1:3" ht="12.75">
      <c r="A28" s="8" t="s">
        <v>224</v>
      </c>
      <c r="B28" s="22"/>
      <c r="C28" s="219"/>
    </row>
    <row r="29" spans="1:3" ht="12.75">
      <c r="A29" s="8" t="s">
        <v>225</v>
      </c>
      <c r="B29" s="22"/>
      <c r="C29" s="219"/>
    </row>
    <row r="30" spans="1:3" ht="12.75">
      <c r="A30" s="8" t="s">
        <v>226</v>
      </c>
      <c r="B30" s="22"/>
      <c r="C30" s="219"/>
    </row>
    <row r="31" spans="1:3" ht="12.75">
      <c r="A31" s="8" t="s">
        <v>199</v>
      </c>
      <c r="B31" s="22"/>
      <c r="C31" s="219"/>
    </row>
    <row r="32" spans="1:3" ht="13.5" thickBot="1">
      <c r="A32" s="78" t="s">
        <v>161</v>
      </c>
      <c r="B32" s="222"/>
      <c r="C32" s="220"/>
    </row>
    <row r="33" spans="1:3" ht="13.5" thickBot="1">
      <c r="A33" s="16" t="s">
        <v>207</v>
      </c>
      <c r="B33" s="34"/>
      <c r="C33" s="20">
        <f>SUM(C36:C39)</f>
        <v>69490</v>
      </c>
    </row>
    <row r="34" spans="1:3" s="2" customFormat="1" ht="12.75">
      <c r="A34" s="102" t="s">
        <v>138</v>
      </c>
      <c r="B34" s="99"/>
      <c r="C34" s="90"/>
    </row>
    <row r="35" spans="1:3" s="106" customFormat="1" ht="12.75">
      <c r="A35" s="104" t="s">
        <v>6</v>
      </c>
      <c r="B35" s="99"/>
      <c r="C35" s="90"/>
    </row>
    <row r="36" spans="1:3" ht="12.75">
      <c r="A36" s="13" t="s">
        <v>111</v>
      </c>
      <c r="B36" s="21"/>
      <c r="C36" s="219">
        <v>21671</v>
      </c>
    </row>
    <row r="37" spans="1:3" ht="12.75">
      <c r="A37" s="13" t="s">
        <v>209</v>
      </c>
      <c r="B37" s="22"/>
      <c r="C37" s="219">
        <v>17364</v>
      </c>
    </row>
    <row r="38" spans="1:3" ht="12.75">
      <c r="A38" s="13" t="s">
        <v>103</v>
      </c>
      <c r="B38" s="22"/>
      <c r="C38" s="219">
        <v>2362</v>
      </c>
    </row>
    <row r="39" spans="1:3" ht="13.5" thickBot="1">
      <c r="A39" s="78" t="s">
        <v>10</v>
      </c>
      <c r="B39" s="54"/>
      <c r="C39" s="220">
        <v>28093</v>
      </c>
    </row>
    <row r="40" spans="1:3" ht="13.5" thickBot="1">
      <c r="A40" s="55" t="s">
        <v>58</v>
      </c>
      <c r="B40" s="21"/>
      <c r="C40" s="194"/>
    </row>
    <row r="41" spans="1:3" ht="13.5" thickBot="1">
      <c r="A41" s="16" t="s">
        <v>258</v>
      </c>
      <c r="B41" s="34"/>
      <c r="C41" s="20">
        <f>SUM(C44:C52)</f>
        <v>0</v>
      </c>
    </row>
    <row r="42" spans="1:3" ht="12.75">
      <c r="A42" s="102" t="s">
        <v>138</v>
      </c>
      <c r="B42" s="99"/>
      <c r="C42" s="245"/>
    </row>
    <row r="43" spans="1:3" ht="12.75">
      <c r="A43" s="104" t="s">
        <v>6</v>
      </c>
      <c r="B43" s="99"/>
      <c r="C43" s="101"/>
    </row>
    <row r="44" spans="1:3" ht="12.75">
      <c r="A44" s="223" t="s">
        <v>155</v>
      </c>
      <c r="B44" s="22"/>
      <c r="C44" s="219"/>
    </row>
    <row r="45" spans="1:3" ht="12.75">
      <c r="A45" s="223" t="s">
        <v>216</v>
      </c>
      <c r="B45" s="22"/>
      <c r="C45" s="219"/>
    </row>
    <row r="46" spans="1:3" ht="12.75">
      <c r="A46" s="8" t="s">
        <v>175</v>
      </c>
      <c r="B46" s="22"/>
      <c r="C46" s="219"/>
    </row>
    <row r="47" spans="1:3" ht="12.75">
      <c r="A47" s="8" t="s">
        <v>163</v>
      </c>
      <c r="B47" s="22"/>
      <c r="C47" s="219"/>
    </row>
    <row r="48" spans="1:3" ht="12.75">
      <c r="A48" s="8" t="s">
        <v>195</v>
      </c>
      <c r="B48" s="22"/>
      <c r="C48" s="219"/>
    </row>
    <row r="49" spans="1:3" ht="12.75">
      <c r="A49" s="15" t="s">
        <v>196</v>
      </c>
      <c r="B49" s="22"/>
      <c r="C49" s="224"/>
    </row>
    <row r="50" spans="1:3" ht="12.75">
      <c r="A50" s="15" t="s">
        <v>172</v>
      </c>
      <c r="B50" s="22"/>
      <c r="C50" s="224"/>
    </row>
    <row r="51" spans="1:3" ht="12.75">
      <c r="A51" s="8" t="s">
        <v>171</v>
      </c>
      <c r="B51" s="22"/>
      <c r="C51" s="219"/>
    </row>
    <row r="52" spans="1:3" ht="13.5" thickBot="1">
      <c r="A52" s="13"/>
      <c r="B52" s="22"/>
      <c r="C52" s="29"/>
    </row>
    <row r="53" spans="1:3" ht="14.25" customHeight="1" thickBot="1">
      <c r="A53" s="16" t="s">
        <v>114</v>
      </c>
      <c r="B53" s="34"/>
      <c r="C53" s="20">
        <f>SUM(C56:C62)</f>
        <v>0</v>
      </c>
    </row>
    <row r="54" spans="1:3" s="2" customFormat="1" ht="14.25" customHeight="1">
      <c r="A54" s="102" t="s">
        <v>138</v>
      </c>
      <c r="B54" s="99"/>
      <c r="C54" s="90"/>
    </row>
    <row r="55" spans="1:3" s="2" customFormat="1" ht="14.25" customHeight="1">
      <c r="A55" s="104" t="s">
        <v>6</v>
      </c>
      <c r="B55" s="99"/>
      <c r="C55" s="90"/>
    </row>
    <row r="56" spans="1:3" s="2" customFormat="1" ht="14.25" customHeight="1">
      <c r="A56" s="8" t="s">
        <v>162</v>
      </c>
      <c r="B56" s="30"/>
      <c r="C56" s="219"/>
    </row>
    <row r="57" spans="1:3" s="2" customFormat="1" ht="14.25" customHeight="1">
      <c r="A57" s="8" t="s">
        <v>159</v>
      </c>
      <c r="B57" s="30"/>
      <c r="C57" s="219"/>
    </row>
    <row r="58" spans="1:3" s="2" customFormat="1" ht="14.25" customHeight="1">
      <c r="A58" s="8" t="s">
        <v>221</v>
      </c>
      <c r="B58" s="30"/>
      <c r="C58" s="219"/>
    </row>
    <row r="59" spans="1:3" s="2" customFormat="1" ht="14.25" customHeight="1">
      <c r="A59" s="8" t="s">
        <v>214</v>
      </c>
      <c r="B59" s="30"/>
      <c r="C59" s="219"/>
    </row>
    <row r="60" spans="1:3" s="2" customFormat="1" ht="14.25" customHeight="1">
      <c r="A60" s="8" t="s">
        <v>170</v>
      </c>
      <c r="B60" s="30"/>
      <c r="C60" s="219"/>
    </row>
    <row r="61" spans="1:3" s="4" customFormat="1" ht="14.25" customHeight="1">
      <c r="A61" s="15" t="s">
        <v>102</v>
      </c>
      <c r="B61" s="70"/>
      <c r="C61" s="224"/>
    </row>
    <row r="62" spans="1:3" ht="14.25" customHeight="1" thickBot="1">
      <c r="A62" s="78" t="s">
        <v>206</v>
      </c>
      <c r="B62" s="21"/>
      <c r="C62" s="220"/>
    </row>
    <row r="63" spans="1:3" ht="14.25" customHeight="1" thickBot="1">
      <c r="A63" s="16" t="s">
        <v>118</v>
      </c>
      <c r="B63" s="34"/>
      <c r="C63" s="35">
        <f>SUM(C53+C2+C41+C33+C22+C16+C10)</f>
        <v>69490</v>
      </c>
    </row>
    <row r="64" spans="1:3" ht="28.5" customHeight="1">
      <c r="A64" s="102" t="s">
        <v>231</v>
      </c>
      <c r="B64" s="225"/>
      <c r="C64" s="246"/>
    </row>
    <row r="65" spans="1:3" ht="14.25" customHeight="1">
      <c r="A65" s="5" t="s">
        <v>8</v>
      </c>
      <c r="C65" s="247"/>
    </row>
    <row r="66" ht="14.25" customHeight="1">
      <c r="C66" s="6"/>
    </row>
    <row r="67" ht="14.25" customHeight="1">
      <c r="C67" s="6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printOptions/>
  <pageMargins left="0" right="0" top="0.75" bottom="0.5" header="0.25" footer="0.5"/>
  <pageSetup orientation="landscape" scale="50"/>
  <headerFooter alignWithMargins="0">
    <oddHeader>&amp;L&amp;C&amp;14SLC School Financial Statement&amp;10
&amp;12("Spent" columns will not be completely up-to-date until all documentation has been received by SMP)&amp;R</oddHeader>
    <oddFooter>&amp;L&amp;D&amp;C&amp;R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pane xSplit="3" ySplit="2" topLeftCell="D72" activePane="bottomRight" state="frozen"/>
      <selection pane="topLeft" activeCell="BA1" sqref="BA1"/>
      <selection pane="topRight" activeCell="BD1" sqref="BD1"/>
      <selection pane="bottomLeft" activeCell="BA3" sqref="BA3"/>
      <selection pane="bottomRight" activeCell="A86" sqref="A86"/>
    </sheetView>
  </sheetViews>
  <sheetFormatPr defaultColWidth="11.00390625" defaultRowHeight="12.75"/>
  <cols>
    <col min="1" max="1" width="24.125" style="31" customWidth="1"/>
    <col min="2" max="2" width="9.25390625" style="31" customWidth="1"/>
    <col min="3" max="3" width="10.375" style="0" customWidth="1"/>
  </cols>
  <sheetData>
    <row r="1" spans="1:3" ht="78.75" customHeight="1" thickBot="1">
      <c r="A1" s="192" t="s">
        <v>81</v>
      </c>
      <c r="B1" s="32" t="s">
        <v>82</v>
      </c>
      <c r="C1" s="248" t="s">
        <v>0</v>
      </c>
    </row>
    <row r="2" spans="1:3" ht="13.5" thickBot="1">
      <c r="A2" s="14" t="s">
        <v>193</v>
      </c>
      <c r="B2" s="62"/>
      <c r="C2" s="249">
        <f>SUM(C5:C19)</f>
        <v>0</v>
      </c>
    </row>
    <row r="3" spans="1:3" ht="12.75">
      <c r="A3" s="196" t="s">
        <v>125</v>
      </c>
      <c r="B3" s="95"/>
      <c r="C3" s="250"/>
    </row>
    <row r="4" spans="1:3" ht="12.75">
      <c r="A4" s="197" t="s">
        <v>70</v>
      </c>
      <c r="B4" s="95"/>
      <c r="C4" s="250"/>
    </row>
    <row r="5" spans="1:3" ht="12.75">
      <c r="A5" s="208" t="s">
        <v>72</v>
      </c>
      <c r="B5" s="67"/>
      <c r="C5" s="251"/>
    </row>
    <row r="6" spans="1:3" ht="12.75">
      <c r="A6" s="208" t="s">
        <v>40</v>
      </c>
      <c r="B6" s="63"/>
      <c r="C6" s="251"/>
    </row>
    <row r="7" spans="1:3" ht="12.75">
      <c r="A7" s="208" t="s">
        <v>44</v>
      </c>
      <c r="B7" s="63"/>
      <c r="C7" s="251"/>
    </row>
    <row r="8" spans="1:3" ht="12.75">
      <c r="A8" s="208" t="s">
        <v>45</v>
      </c>
      <c r="B8" s="63"/>
      <c r="C8" s="251"/>
    </row>
    <row r="9" spans="1:3" ht="12.75">
      <c r="A9" s="208" t="s">
        <v>47</v>
      </c>
      <c r="B9" s="63"/>
      <c r="C9" s="251"/>
    </row>
    <row r="10" spans="1:3" ht="12.75">
      <c r="A10" s="208" t="s">
        <v>93</v>
      </c>
      <c r="B10" s="63"/>
      <c r="C10" s="251"/>
    </row>
    <row r="11" spans="1:3" ht="12.75">
      <c r="A11" s="208" t="s">
        <v>94</v>
      </c>
      <c r="B11" s="63"/>
      <c r="C11" s="251"/>
    </row>
    <row r="12" spans="1:3" ht="12.75">
      <c r="A12" s="208" t="s">
        <v>95</v>
      </c>
      <c r="B12" s="63"/>
      <c r="C12" s="251"/>
    </row>
    <row r="13" spans="1:3" ht="12.75">
      <c r="A13" s="208" t="s">
        <v>14</v>
      </c>
      <c r="B13" s="63"/>
      <c r="C13" s="251"/>
    </row>
    <row r="14" spans="1:3" ht="12.75">
      <c r="A14" s="208" t="s">
        <v>149</v>
      </c>
      <c r="B14" s="63"/>
      <c r="C14" s="251"/>
    </row>
    <row r="15" spans="1:3" ht="12.75">
      <c r="A15" s="208" t="s">
        <v>150</v>
      </c>
      <c r="B15" s="69"/>
      <c r="C15" s="251"/>
    </row>
    <row r="16" spans="1:3" ht="12.75">
      <c r="A16" s="208" t="s">
        <v>189</v>
      </c>
      <c r="B16" s="63"/>
      <c r="C16" s="251"/>
    </row>
    <row r="17" spans="1:3" ht="12.75">
      <c r="A17" s="208" t="s">
        <v>146</v>
      </c>
      <c r="B17" s="63"/>
      <c r="C17" s="251"/>
    </row>
    <row r="18" spans="1:3" ht="12.75">
      <c r="A18" s="226" t="s">
        <v>194</v>
      </c>
      <c r="B18" s="63"/>
      <c r="C18" s="252"/>
    </row>
    <row r="19" spans="1:3" ht="13.5" thickBot="1">
      <c r="A19" s="198"/>
      <c r="B19" s="68"/>
      <c r="C19" s="253"/>
    </row>
    <row r="20" spans="1:19" ht="13.5" thickBot="1">
      <c r="A20" s="199" t="s">
        <v>253</v>
      </c>
      <c r="B20" s="62"/>
      <c r="C20" s="254">
        <f>SUM(C23)</f>
        <v>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s="2" customFormat="1" ht="12.75">
      <c r="A21" s="196" t="s">
        <v>125</v>
      </c>
      <c r="B21" s="95"/>
      <c r="C21" s="250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3" s="106" customFormat="1" ht="12.75">
      <c r="A22" s="197" t="s">
        <v>135</v>
      </c>
      <c r="B22" s="105"/>
      <c r="C22" s="255"/>
    </row>
    <row r="23" spans="1:19" ht="13.5" thickBot="1">
      <c r="A23" s="58" t="s">
        <v>257</v>
      </c>
      <c r="B23" s="64"/>
      <c r="C23" s="251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1:19" ht="13.5" thickBot="1">
      <c r="A24" s="199" t="s">
        <v>117</v>
      </c>
      <c r="B24" s="188"/>
      <c r="C24" s="249">
        <f>SUM(C27:C34)</f>
        <v>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1:19" s="2" customFormat="1" ht="12.75">
      <c r="A25" s="196" t="s">
        <v>125</v>
      </c>
      <c r="B25" s="209"/>
      <c r="C25" s="25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3" s="106" customFormat="1" ht="12.75">
      <c r="A26" s="197" t="s">
        <v>135</v>
      </c>
      <c r="B26" s="95"/>
      <c r="C26" s="256"/>
    </row>
    <row r="27" spans="1:3" ht="12.75">
      <c r="A27" s="208" t="s">
        <v>68</v>
      </c>
      <c r="B27" s="67"/>
      <c r="C27" s="257"/>
    </row>
    <row r="28" spans="1:3" ht="12.75">
      <c r="A28" s="208" t="s">
        <v>37</v>
      </c>
      <c r="B28" s="63"/>
      <c r="C28" s="251"/>
    </row>
    <row r="29" spans="1:3" ht="12.75">
      <c r="A29" s="208" t="s">
        <v>89</v>
      </c>
      <c r="B29" s="63"/>
      <c r="C29" s="251"/>
    </row>
    <row r="30" spans="1:3" ht="12.75">
      <c r="A30" s="208" t="s">
        <v>25</v>
      </c>
      <c r="B30" s="63"/>
      <c r="C30" s="251"/>
    </row>
    <row r="31" spans="1:3" ht="12.75">
      <c r="A31" s="200"/>
      <c r="B31" s="63"/>
      <c r="C31" s="252"/>
    </row>
    <row r="32" spans="1:3" ht="12.75">
      <c r="A32" s="200"/>
      <c r="B32" s="63"/>
      <c r="C32" s="252"/>
    </row>
    <row r="33" spans="1:3" ht="12.75">
      <c r="A33" s="200"/>
      <c r="B33" s="63"/>
      <c r="C33" s="252"/>
    </row>
    <row r="34" spans="1:3" ht="13.5" thickBot="1">
      <c r="A34" s="201"/>
      <c r="B34" s="63"/>
      <c r="C34" s="252"/>
    </row>
    <row r="35" spans="1:3" ht="13.5" thickBot="1">
      <c r="A35" s="199" t="s">
        <v>169</v>
      </c>
      <c r="B35" s="62"/>
      <c r="C35" s="249">
        <f>SUM(C38)</f>
        <v>0</v>
      </c>
    </row>
    <row r="36" spans="1:3" ht="12.75">
      <c r="A36" s="196" t="s">
        <v>125</v>
      </c>
      <c r="B36" s="95"/>
      <c r="C36" s="258"/>
    </row>
    <row r="37" spans="1:3" ht="12.75">
      <c r="A37" s="197" t="s">
        <v>135</v>
      </c>
      <c r="B37" s="95"/>
      <c r="C37" s="258"/>
    </row>
    <row r="38" spans="1:3" ht="13.5" thickBot="1">
      <c r="A38" s="202" t="s">
        <v>115</v>
      </c>
      <c r="B38" s="65"/>
      <c r="C38" s="251"/>
    </row>
    <row r="39" spans="1:3" ht="13.5" thickBot="1">
      <c r="A39" s="199" t="s">
        <v>105</v>
      </c>
      <c r="B39" s="62"/>
      <c r="C39" s="249">
        <f>SUM(C42:C51)</f>
        <v>0</v>
      </c>
    </row>
    <row r="40" spans="1:3" ht="12.75">
      <c r="A40" s="196" t="s">
        <v>125</v>
      </c>
      <c r="B40" s="96"/>
      <c r="C40" s="256"/>
    </row>
    <row r="41" spans="1:3" ht="12.75">
      <c r="A41" s="197" t="s">
        <v>88</v>
      </c>
      <c r="B41" s="96"/>
      <c r="C41" s="256"/>
    </row>
    <row r="42" spans="1:3" ht="12.75">
      <c r="A42" s="208" t="s">
        <v>53</v>
      </c>
      <c r="B42" s="63"/>
      <c r="C42" s="257"/>
    </row>
    <row r="43" spans="1:3" ht="12.75">
      <c r="A43" s="208" t="s">
        <v>54</v>
      </c>
      <c r="B43" s="63"/>
      <c r="C43" s="257"/>
    </row>
    <row r="44" spans="1:3" ht="12.75">
      <c r="A44" s="208" t="s">
        <v>89</v>
      </c>
      <c r="B44" s="63"/>
      <c r="C44" s="251"/>
    </row>
    <row r="45" spans="1:3" ht="12.75">
      <c r="A45" s="202"/>
      <c r="B45" s="63"/>
      <c r="C45" s="252"/>
    </row>
    <row r="46" spans="1:3" ht="12.75">
      <c r="A46" s="202"/>
      <c r="B46" s="63"/>
      <c r="C46" s="252"/>
    </row>
    <row r="47" spans="1:3" ht="12.75">
      <c r="A47" s="202"/>
      <c r="B47" s="63"/>
      <c r="C47" s="252"/>
    </row>
    <row r="48" spans="1:3" ht="12.75">
      <c r="A48" s="202"/>
      <c r="B48" s="63"/>
      <c r="C48" s="252"/>
    </row>
    <row r="49" spans="1:3" ht="12.75">
      <c r="A49" s="202"/>
      <c r="B49" s="63"/>
      <c r="C49" s="252"/>
    </row>
    <row r="50" spans="1:3" s="1" customFormat="1" ht="12.75">
      <c r="A50" s="203"/>
      <c r="B50" s="63"/>
      <c r="C50" s="252"/>
    </row>
    <row r="51" spans="1:3" ht="13.5" thickBot="1">
      <c r="A51" s="204"/>
      <c r="B51" s="63"/>
      <c r="C51" s="252"/>
    </row>
    <row r="52" spans="1:3" ht="13.5" thickBot="1">
      <c r="A52" s="199" t="s">
        <v>207</v>
      </c>
      <c r="B52" s="62"/>
      <c r="C52" s="249">
        <f>SUM(C55:C58)</f>
        <v>69490</v>
      </c>
    </row>
    <row r="53" spans="1:3" s="2" customFormat="1" ht="12.75">
      <c r="A53" s="196" t="s">
        <v>125</v>
      </c>
      <c r="B53" s="95"/>
      <c r="C53" s="250"/>
    </row>
    <row r="54" spans="1:3" s="106" customFormat="1" ht="12.75">
      <c r="A54" s="197" t="s">
        <v>135</v>
      </c>
      <c r="B54" s="95"/>
      <c r="C54" s="250"/>
    </row>
    <row r="55" spans="1:3" ht="12.75">
      <c r="A55" s="202" t="s">
        <v>197</v>
      </c>
      <c r="B55" s="67"/>
      <c r="C55" s="251">
        <v>21671</v>
      </c>
    </row>
    <row r="56" spans="1:3" ht="12.75">
      <c r="A56" s="202" t="s">
        <v>198</v>
      </c>
      <c r="B56" s="63"/>
      <c r="C56" s="251">
        <v>17364</v>
      </c>
    </row>
    <row r="57" spans="1:3" ht="12.75">
      <c r="A57" s="202" t="s">
        <v>104</v>
      </c>
      <c r="B57" s="63"/>
      <c r="C57" s="251">
        <v>2362</v>
      </c>
    </row>
    <row r="58" spans="1:3" ht="13.5" thickBot="1">
      <c r="A58" s="315" t="s">
        <v>219</v>
      </c>
      <c r="B58" s="316"/>
      <c r="C58" s="317">
        <v>28093</v>
      </c>
    </row>
    <row r="59" spans="1:3" ht="13.5" thickBot="1">
      <c r="A59" s="313" t="s">
        <v>58</v>
      </c>
      <c r="B59" s="67"/>
      <c r="C59" s="314"/>
    </row>
    <row r="60" spans="1:3" ht="13.5" thickBot="1">
      <c r="A60" s="199" t="s">
        <v>258</v>
      </c>
      <c r="B60" s="195"/>
      <c r="C60" s="249">
        <f>SUM(C63:C74)</f>
        <v>0</v>
      </c>
    </row>
    <row r="61" spans="1:3" ht="12.75">
      <c r="A61" s="196" t="s">
        <v>125</v>
      </c>
      <c r="B61" s="96"/>
      <c r="C61" s="259"/>
    </row>
    <row r="62" spans="1:3" ht="12.75">
      <c r="A62" s="197" t="s">
        <v>135</v>
      </c>
      <c r="B62" s="96"/>
      <c r="C62" s="259"/>
    </row>
    <row r="63" spans="1:3" ht="12.75">
      <c r="A63" s="202" t="s">
        <v>213</v>
      </c>
      <c r="B63" s="63"/>
      <c r="C63" s="251"/>
    </row>
    <row r="64" spans="1:3" ht="12.75">
      <c r="A64" s="202" t="s">
        <v>31</v>
      </c>
      <c r="B64" s="63"/>
      <c r="C64" s="251"/>
    </row>
    <row r="65" spans="1:3" ht="12.75">
      <c r="A65" s="202" t="s">
        <v>7</v>
      </c>
      <c r="B65" s="63"/>
      <c r="C65" s="251"/>
    </row>
    <row r="66" spans="1:3" ht="12.75">
      <c r="A66" s="202" t="s">
        <v>139</v>
      </c>
      <c r="B66" s="63"/>
      <c r="C66" s="251"/>
    </row>
    <row r="67" spans="1:3" ht="12.75">
      <c r="A67" s="205"/>
      <c r="B67" s="63"/>
      <c r="C67" s="252"/>
    </row>
    <row r="68" spans="1:3" ht="12.75">
      <c r="A68" s="205"/>
      <c r="B68" s="63"/>
      <c r="C68" s="252"/>
    </row>
    <row r="69" spans="1:3" ht="12.75">
      <c r="A69" s="205"/>
      <c r="B69" s="63"/>
      <c r="C69" s="252"/>
    </row>
    <row r="70" spans="1:3" ht="12.75">
      <c r="A70" s="205"/>
      <c r="B70" s="63"/>
      <c r="C70" s="252"/>
    </row>
    <row r="71" spans="1:3" ht="12.75">
      <c r="A71" s="205"/>
      <c r="B71" s="63"/>
      <c r="C71" s="252"/>
    </row>
    <row r="72" spans="1:3" ht="12.75">
      <c r="A72" s="205"/>
      <c r="B72" s="63"/>
      <c r="C72" s="252"/>
    </row>
    <row r="73" spans="1:3" ht="12.75">
      <c r="A73" s="205"/>
      <c r="B73" s="63"/>
      <c r="C73" s="252"/>
    </row>
    <row r="74" spans="1:3" ht="13.5" thickBot="1">
      <c r="A74" s="206"/>
      <c r="B74" s="63"/>
      <c r="C74" s="260"/>
    </row>
    <row r="75" spans="1:3" ht="14.25" customHeight="1" thickBot="1">
      <c r="A75" s="199" t="s">
        <v>114</v>
      </c>
      <c r="B75" s="66"/>
      <c r="C75" s="249">
        <f>SUM(C78:C84)</f>
        <v>0</v>
      </c>
    </row>
    <row r="76" spans="1:3" ht="14.25" customHeight="1">
      <c r="A76" s="196" t="s">
        <v>125</v>
      </c>
      <c r="B76" s="96"/>
      <c r="C76" s="259"/>
    </row>
    <row r="77" spans="1:3" ht="14.25" customHeight="1">
      <c r="A77" s="197" t="s">
        <v>135</v>
      </c>
      <c r="B77" s="96"/>
      <c r="C77" s="259"/>
    </row>
    <row r="78" spans="1:3" ht="14.25" customHeight="1">
      <c r="A78" s="208" t="s">
        <v>136</v>
      </c>
      <c r="B78" s="63"/>
      <c r="C78" s="251"/>
    </row>
    <row r="79" spans="1:3" ht="14.25" customHeight="1">
      <c r="A79" s="208" t="s">
        <v>184</v>
      </c>
      <c r="B79" s="63"/>
      <c r="C79" s="251"/>
    </row>
    <row r="80" spans="1:3" ht="14.25" customHeight="1">
      <c r="A80" s="208" t="s">
        <v>9</v>
      </c>
      <c r="B80" s="63"/>
      <c r="C80" s="251"/>
    </row>
    <row r="81" spans="1:3" ht="14.25" customHeight="1">
      <c r="A81" s="208" t="s">
        <v>112</v>
      </c>
      <c r="B81" s="63"/>
      <c r="C81" s="251"/>
    </row>
    <row r="82" spans="1:3" ht="14.25" customHeight="1">
      <c r="A82" s="208" t="s">
        <v>62</v>
      </c>
      <c r="B82" s="63"/>
      <c r="C82" s="251"/>
    </row>
    <row r="83" spans="1:3" ht="14.25" customHeight="1">
      <c r="A83" s="208" t="s">
        <v>124</v>
      </c>
      <c r="B83" s="63"/>
      <c r="C83" s="251"/>
    </row>
    <row r="84" spans="1:3" ht="14.25" customHeight="1" thickBot="1">
      <c r="A84" s="207"/>
      <c r="B84" s="63"/>
      <c r="C84" s="260"/>
    </row>
    <row r="85" spans="1:3" ht="14.25" customHeight="1" thickBot="1">
      <c r="A85" s="16" t="s">
        <v>118</v>
      </c>
      <c r="B85" s="66"/>
      <c r="C85" s="261">
        <f>SUM(C75+C60+C52+C39+C35+C24+C20+C2)</f>
        <v>69490</v>
      </c>
    </row>
    <row r="86" spans="1:3" ht="15.75" customHeight="1">
      <c r="A86" s="87" t="s">
        <v>231</v>
      </c>
      <c r="B86" s="210">
        <f>SUM(B76+B61+B53+B40+B36+B25+B21+B3)</f>
        <v>0</v>
      </c>
      <c r="C86" s="262">
        <f>C85+B86</f>
        <v>69490</v>
      </c>
    </row>
    <row r="87" spans="1:3" ht="14.25" customHeight="1">
      <c r="A87" s="5" t="s">
        <v>8</v>
      </c>
      <c r="C87" s="27"/>
    </row>
    <row r="88" ht="14.25" customHeight="1">
      <c r="C88" s="27"/>
    </row>
    <row r="89" ht="14.25" customHeight="1">
      <c r="C89" s="27"/>
    </row>
    <row r="90" spans="1:3" ht="14.25" customHeight="1">
      <c r="A90" s="189"/>
      <c r="B90" s="190"/>
      <c r="C90" s="191"/>
    </row>
    <row r="91" spans="1:3" ht="14.25" customHeight="1">
      <c r="A91" s="190"/>
      <c r="B91" s="190"/>
      <c r="C91" s="191"/>
    </row>
    <row r="92" ht="14.25" customHeight="1">
      <c r="C92" s="27"/>
    </row>
    <row r="93" ht="14.25" customHeight="1">
      <c r="C93" s="27"/>
    </row>
    <row r="94" ht="14.25" customHeight="1">
      <c r="C94" s="27"/>
    </row>
    <row r="95" ht="14.25" customHeight="1">
      <c r="C95" s="27"/>
    </row>
    <row r="96" ht="14.25" customHeight="1">
      <c r="C96" s="27"/>
    </row>
    <row r="97" ht="14.25" customHeight="1">
      <c r="C97" s="27"/>
    </row>
    <row r="98" ht="14.25" customHeight="1">
      <c r="C98" s="27"/>
    </row>
    <row r="99" ht="14.25" customHeight="1">
      <c r="C99" s="27"/>
    </row>
    <row r="100" ht="14.25" customHeight="1">
      <c r="C100" s="27"/>
    </row>
    <row r="101" ht="14.25" customHeight="1">
      <c r="C101" s="27"/>
    </row>
    <row r="102" ht="14.25" customHeight="1">
      <c r="C102" s="27"/>
    </row>
    <row r="103" ht="14.25" customHeight="1">
      <c r="C103" s="27"/>
    </row>
    <row r="104" ht="14.25" customHeight="1">
      <c r="C104" s="27"/>
    </row>
    <row r="105" ht="14.25" customHeight="1">
      <c r="C105" s="27"/>
    </row>
    <row r="106" ht="14.25" customHeight="1">
      <c r="C106" s="27"/>
    </row>
    <row r="107" ht="14.25" customHeight="1">
      <c r="C107" s="27"/>
    </row>
    <row r="108" ht="14.25" customHeight="1">
      <c r="C108" s="27"/>
    </row>
    <row r="109" ht="14.25" customHeight="1">
      <c r="C109" s="27"/>
    </row>
    <row r="110" ht="14.25" customHeight="1"/>
    <row r="111" ht="14.25" customHeight="1"/>
    <row r="112" ht="14.25" customHeight="1"/>
    <row r="113" ht="14.25" customHeight="1"/>
    <row r="115" ht="12.75" hidden="1"/>
    <row r="116" ht="12.75" hidden="1"/>
    <row r="117" ht="12.75" hidden="1"/>
    <row r="118" ht="12.75" hidden="1"/>
    <row r="119" ht="12.75" hidden="1"/>
  </sheetData>
  <sheetProtection/>
  <printOptions/>
  <pageMargins left="0" right="0" top="0.75" bottom="0.5" header="0.25" footer="0.5"/>
  <pageSetup orientation="landscape" scale="50"/>
  <headerFooter alignWithMargins="0">
    <oddHeader>&amp;L&amp;C&amp;14SLC School Financial Statement&amp;10
&amp;12("Spent" columns will not be completely up-to-date until all documentation has been received by SMP)&amp;R</oddHeader>
    <oddFooter>&amp;L&amp;D&amp;C&amp;R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xSplit="3" ySplit="2" topLeftCell="D32" activePane="bottomRight" state="frozen"/>
      <selection pane="topLeft" activeCell="BA1" sqref="BA1"/>
      <selection pane="topRight" activeCell="BD1" sqref="BD1"/>
      <selection pane="bottomLeft" activeCell="BA3" sqref="BA3"/>
      <selection pane="bottomRight" activeCell="A56" sqref="A56"/>
    </sheetView>
  </sheetViews>
  <sheetFormatPr defaultColWidth="11.00390625" defaultRowHeight="12.75"/>
  <cols>
    <col min="1" max="1" width="23.125" style="0" customWidth="1"/>
    <col min="2" max="2" width="9.125" style="5" customWidth="1"/>
    <col min="3" max="3" width="11.875" style="281" customWidth="1"/>
  </cols>
  <sheetData>
    <row r="1" spans="1:3" ht="94.5" customHeight="1" thickBot="1">
      <c r="A1" s="192" t="s">
        <v>79</v>
      </c>
      <c r="B1" s="32" t="s">
        <v>80</v>
      </c>
      <c r="C1" s="263" t="s">
        <v>243</v>
      </c>
    </row>
    <row r="2" spans="1:3" ht="13.5" thickBot="1">
      <c r="A2" s="14" t="s">
        <v>193</v>
      </c>
      <c r="B2" s="60"/>
      <c r="C2" s="264">
        <f>SUM(C5:C9)</f>
        <v>0</v>
      </c>
    </row>
    <row r="3" spans="1:3" ht="12.75">
      <c r="A3" s="102" t="s">
        <v>138</v>
      </c>
      <c r="B3" s="103"/>
      <c r="C3" s="265"/>
    </row>
    <row r="4" spans="1:3" ht="12.75">
      <c r="A4" s="104" t="s">
        <v>6</v>
      </c>
      <c r="B4" s="96"/>
      <c r="C4" s="266"/>
    </row>
    <row r="5" spans="1:3" ht="12.75">
      <c r="A5" s="24" t="s">
        <v>156</v>
      </c>
      <c r="B5" s="61"/>
      <c r="C5" s="267"/>
    </row>
    <row r="6" spans="1:3" ht="12.75">
      <c r="A6" s="218" t="s">
        <v>152</v>
      </c>
      <c r="B6" s="51"/>
      <c r="C6" s="268"/>
    </row>
    <row r="7" spans="1:3" ht="12.75">
      <c r="A7" s="218" t="s">
        <v>153</v>
      </c>
      <c r="B7" s="51"/>
      <c r="C7" s="268"/>
    </row>
    <row r="8" spans="1:3" ht="12.75">
      <c r="A8" s="26" t="s">
        <v>188</v>
      </c>
      <c r="B8" s="51"/>
      <c r="C8" s="268"/>
    </row>
    <row r="9" spans="1:3" ht="13.5" thickBot="1">
      <c r="A9" s="25" t="s">
        <v>190</v>
      </c>
      <c r="B9" s="51"/>
      <c r="C9" s="269"/>
    </row>
    <row r="10" spans="1:3" ht="13.5" thickBot="1">
      <c r="A10" s="16" t="s">
        <v>253</v>
      </c>
      <c r="B10" s="49"/>
      <c r="C10" s="264">
        <f>SUM(C13)</f>
        <v>0</v>
      </c>
    </row>
    <row r="11" spans="1:3" ht="12.75">
      <c r="A11" s="102" t="s">
        <v>138</v>
      </c>
      <c r="B11" s="113"/>
      <c r="C11" s="270"/>
    </row>
    <row r="12" spans="1:3" ht="12.75">
      <c r="A12" s="112" t="s">
        <v>6</v>
      </c>
      <c r="B12" s="115"/>
      <c r="C12" s="271"/>
    </row>
    <row r="13" spans="1:3" ht="13.5" thickBot="1">
      <c r="A13" s="17" t="s">
        <v>257</v>
      </c>
      <c r="B13" s="51"/>
      <c r="C13" s="269"/>
    </row>
    <row r="14" spans="1:3" ht="13.5" thickBot="1">
      <c r="A14" s="16" t="s">
        <v>117</v>
      </c>
      <c r="B14" s="49"/>
      <c r="C14" s="264">
        <f>SUM(C17:C19)</f>
        <v>0</v>
      </c>
    </row>
    <row r="15" spans="1:3" ht="15.75" customHeight="1">
      <c r="A15" s="102" t="s">
        <v>138</v>
      </c>
      <c r="B15" s="103"/>
      <c r="C15" s="272"/>
    </row>
    <row r="16" spans="1:3" ht="15.75" customHeight="1">
      <c r="A16" s="122" t="s">
        <v>6</v>
      </c>
      <c r="B16" s="113"/>
      <c r="C16" s="272"/>
    </row>
    <row r="17" spans="1:3" ht="16.5" customHeight="1">
      <c r="A17" s="10" t="s">
        <v>191</v>
      </c>
      <c r="B17" s="51"/>
      <c r="C17" s="268"/>
    </row>
    <row r="18" spans="1:3" ht="15.75" customHeight="1">
      <c r="A18" s="10"/>
      <c r="B18" s="51"/>
      <c r="C18" s="268"/>
    </row>
    <row r="19" spans="1:3" ht="13.5" customHeight="1" thickBot="1">
      <c r="A19" s="25"/>
      <c r="B19" s="51"/>
      <c r="C19" s="269"/>
    </row>
    <row r="20" spans="1:3" ht="13.5" thickBot="1">
      <c r="A20" s="16" t="s">
        <v>169</v>
      </c>
      <c r="B20" s="49"/>
      <c r="C20" s="264">
        <f>SUM(C23)</f>
        <v>0</v>
      </c>
    </row>
    <row r="21" spans="1:3" ht="12.75">
      <c r="A21" s="118" t="s">
        <v>138</v>
      </c>
      <c r="B21" s="119"/>
      <c r="C21" s="273"/>
    </row>
    <row r="22" spans="1:3" ht="12.75">
      <c r="A22" s="120" t="s">
        <v>6</v>
      </c>
      <c r="B22" s="121"/>
      <c r="C22" s="274"/>
    </row>
    <row r="23" spans="1:3" ht="13.5" thickBot="1">
      <c r="A23" s="23" t="s">
        <v>38</v>
      </c>
      <c r="B23" s="51"/>
      <c r="C23" s="269"/>
    </row>
    <row r="24" spans="1:3" ht="13.5" thickBot="1">
      <c r="A24" s="16" t="s">
        <v>105</v>
      </c>
      <c r="B24" s="60"/>
      <c r="C24" s="264">
        <f>SUM(C27:C28)</f>
        <v>0</v>
      </c>
    </row>
    <row r="25" spans="1:3" ht="12.75">
      <c r="A25" s="114" t="s">
        <v>138</v>
      </c>
      <c r="B25" s="116"/>
      <c r="C25" s="275"/>
    </row>
    <row r="26" spans="1:3" ht="15" customHeight="1">
      <c r="A26" s="123" t="s">
        <v>6</v>
      </c>
      <c r="B26" s="117"/>
      <c r="C26" s="276"/>
    </row>
    <row r="27" spans="1:3" ht="12.75">
      <c r="A27" s="10" t="s">
        <v>228</v>
      </c>
      <c r="B27" s="50"/>
      <c r="C27" s="269"/>
    </row>
    <row r="28" spans="1:3" ht="13.5" thickBot="1">
      <c r="A28" s="25"/>
      <c r="B28" s="51"/>
      <c r="C28" s="269"/>
    </row>
    <row r="29" spans="1:3" ht="13.5" thickBot="1">
      <c r="A29" s="16" t="s">
        <v>207</v>
      </c>
      <c r="B29" s="49"/>
      <c r="C29" s="264">
        <f>SUM(C32:C37)</f>
        <v>69490</v>
      </c>
    </row>
    <row r="30" spans="1:3" ht="12.75">
      <c r="A30" s="114" t="s">
        <v>138</v>
      </c>
      <c r="B30" s="113"/>
      <c r="C30" s="270"/>
    </row>
    <row r="31" spans="1:3" ht="12.75">
      <c r="A31" s="112" t="s">
        <v>6</v>
      </c>
      <c r="B31" s="115"/>
      <c r="C31" s="271"/>
    </row>
    <row r="32" spans="1:3" ht="12.75">
      <c r="A32" s="52" t="s">
        <v>241</v>
      </c>
      <c r="B32" s="51"/>
      <c r="C32" s="269">
        <v>21671</v>
      </c>
    </row>
    <row r="33" spans="1:3" ht="12.75">
      <c r="A33" s="52" t="s">
        <v>87</v>
      </c>
      <c r="B33" s="51"/>
      <c r="C33" s="269">
        <v>17364</v>
      </c>
    </row>
    <row r="34" spans="1:3" ht="12.75">
      <c r="A34" s="52" t="s">
        <v>147</v>
      </c>
      <c r="B34" s="51"/>
      <c r="C34" s="269">
        <v>2362</v>
      </c>
    </row>
    <row r="35" spans="1:3" ht="12.75">
      <c r="A35" s="52" t="s">
        <v>50</v>
      </c>
      <c r="B35" s="51"/>
      <c r="C35" s="269">
        <v>28093</v>
      </c>
    </row>
    <row r="36" spans="1:3" ht="12.75">
      <c r="A36" s="52" t="s">
        <v>101</v>
      </c>
      <c r="B36" s="51"/>
      <c r="C36" s="269"/>
    </row>
    <row r="37" spans="1:3" ht="13.5" thickBot="1">
      <c r="A37" s="56" t="s">
        <v>59</v>
      </c>
      <c r="B37" s="53"/>
      <c r="C37" s="277"/>
    </row>
    <row r="38" spans="1:3" ht="13.5" thickBot="1">
      <c r="A38" s="55" t="s">
        <v>58</v>
      </c>
      <c r="B38" s="50"/>
      <c r="C38" s="264"/>
    </row>
    <row r="39" spans="1:3" ht="13.5" thickBot="1">
      <c r="A39" s="16" t="s">
        <v>258</v>
      </c>
      <c r="B39" s="49"/>
      <c r="C39" s="264">
        <f>SUM(C42:C47)</f>
        <v>0</v>
      </c>
    </row>
    <row r="40" spans="1:3" ht="12.75">
      <c r="A40" s="114" t="s">
        <v>138</v>
      </c>
      <c r="B40" s="113"/>
      <c r="C40" s="270"/>
    </row>
    <row r="41" spans="1:3" ht="12.75">
      <c r="A41" s="112" t="s">
        <v>6</v>
      </c>
      <c r="B41" s="115"/>
      <c r="C41" s="271"/>
    </row>
    <row r="42" spans="1:3" ht="12.75">
      <c r="A42" s="52" t="s">
        <v>109</v>
      </c>
      <c r="B42" s="51"/>
      <c r="C42" s="269"/>
    </row>
    <row r="43" spans="1:3" ht="12.75">
      <c r="A43" s="52" t="s">
        <v>246</v>
      </c>
      <c r="B43" s="51"/>
      <c r="C43" s="269"/>
    </row>
    <row r="44" spans="1:3" ht="12.75">
      <c r="A44" s="52" t="s">
        <v>245</v>
      </c>
      <c r="B44" s="51"/>
      <c r="C44" s="269"/>
    </row>
    <row r="45" spans="1:3" ht="12.75">
      <c r="A45" s="52" t="s">
        <v>60</v>
      </c>
      <c r="B45" s="51"/>
      <c r="C45" s="269"/>
    </row>
    <row r="46" spans="1:3" ht="12.75">
      <c r="A46" s="52"/>
      <c r="B46" s="51"/>
      <c r="C46" s="269"/>
    </row>
    <row r="47" spans="1:3" ht="13.5" thickBot="1">
      <c r="A47" s="52"/>
      <c r="B47" s="57"/>
      <c r="C47" s="269"/>
    </row>
    <row r="48" spans="1:3" ht="14.25" customHeight="1" thickBot="1">
      <c r="A48" s="16" t="s">
        <v>114</v>
      </c>
      <c r="B48" s="49"/>
      <c r="C48" s="264">
        <f>SUM(C51:C54)</f>
        <v>0</v>
      </c>
    </row>
    <row r="49" spans="1:3" s="127" customFormat="1" ht="13.5" customHeight="1">
      <c r="A49" s="125" t="s">
        <v>138</v>
      </c>
      <c r="B49" s="126"/>
      <c r="C49" s="278"/>
    </row>
    <row r="50" spans="1:3" s="127" customFormat="1" ht="13.5" customHeight="1">
      <c r="A50" s="125" t="s">
        <v>6</v>
      </c>
      <c r="B50" s="126"/>
      <c r="C50" s="278"/>
    </row>
    <row r="51" spans="1:3" ht="15.75" customHeight="1">
      <c r="A51" s="52" t="s">
        <v>71</v>
      </c>
      <c r="B51" s="51"/>
      <c r="C51" s="269"/>
    </row>
    <row r="52" spans="1:3" ht="15.75" customHeight="1">
      <c r="A52" s="52" t="s">
        <v>227</v>
      </c>
      <c r="B52" s="51"/>
      <c r="C52" s="269"/>
    </row>
    <row r="53" spans="1:3" ht="15.75" customHeight="1">
      <c r="A53" s="52"/>
      <c r="B53" s="51"/>
      <c r="C53" s="269"/>
    </row>
    <row r="54" spans="1:3" ht="15.75" customHeight="1" thickBot="1">
      <c r="A54" s="52"/>
      <c r="B54" s="57"/>
      <c r="C54" s="269"/>
    </row>
    <row r="55" spans="1:3" ht="14.25" customHeight="1" thickBot="1">
      <c r="A55" s="16" t="s">
        <v>118</v>
      </c>
      <c r="B55" s="49"/>
      <c r="C55" s="279">
        <f>C48+C39+C29+C24+C20+C14+C10+C2</f>
        <v>69490</v>
      </c>
    </row>
    <row r="56" spans="1:3" ht="14.25" customHeight="1">
      <c r="A56" s="87" t="s">
        <v>231</v>
      </c>
      <c r="B56" s="210">
        <f>B49+B40+B30+B25+B21+B15+B11+B3</f>
        <v>0</v>
      </c>
      <c r="C56" s="280">
        <f>C55+B56</f>
        <v>69490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2.75" hidden="1"/>
    <row r="85" ht="12.75" hidden="1"/>
    <row r="86" ht="12.75" hidden="1"/>
    <row r="87" ht="12.75" hidden="1"/>
    <row r="88" ht="12.75" hidden="1"/>
  </sheetData>
  <sheetProtection/>
  <printOptions/>
  <pageMargins left="0" right="0" top="0.75" bottom="0.5" header="0.25" footer="0.5"/>
  <pageSetup orientation="landscape" scale="50"/>
  <headerFooter alignWithMargins="0">
    <oddHeader>&amp;L&amp;C&amp;14SLC School Financial Statement&amp;10
&amp;12("Spent" columns will not be completely up-to-date until all documentation has been received by SMP)&amp;R</oddHeader>
    <oddFooter>&amp;L&amp;D&amp;C&amp;R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14" sqref="D14:D23"/>
    </sheetView>
  </sheetViews>
  <sheetFormatPr defaultColWidth="11.00390625" defaultRowHeight="12.75"/>
  <cols>
    <col min="2" max="2" width="8.25390625" style="0" customWidth="1"/>
    <col min="3" max="3" width="9.375" style="0" customWidth="1"/>
    <col min="4" max="4" width="11.25390625" style="0" customWidth="1"/>
    <col min="5" max="5" width="11.00390625" style="0" customWidth="1"/>
    <col min="6" max="6" width="10.875" style="0" customWidth="1"/>
    <col min="7" max="7" width="11.375" style="0" customWidth="1"/>
    <col min="8" max="8" width="9.375" style="0" customWidth="1"/>
    <col min="9" max="9" width="9.00390625" style="0" customWidth="1"/>
    <col min="10" max="10" width="11.25390625" style="0" customWidth="1"/>
  </cols>
  <sheetData>
    <row r="1" spans="1:2" ht="12.75">
      <c r="A1" s="128" t="s">
        <v>97</v>
      </c>
      <c r="B1" s="2"/>
    </row>
    <row r="2" spans="2:9" ht="12.75">
      <c r="B2" s="106"/>
      <c r="C2" s="129" t="s">
        <v>212</v>
      </c>
      <c r="D2" s="130" t="s">
        <v>110</v>
      </c>
      <c r="E2" s="307" t="s">
        <v>120</v>
      </c>
      <c r="F2" s="311" t="s">
        <v>98</v>
      </c>
      <c r="G2" s="86" t="s">
        <v>204</v>
      </c>
      <c r="H2" s="86"/>
      <c r="I2" s="162"/>
    </row>
    <row r="3" spans="1:9" ht="15.75">
      <c r="A3" s="128" t="s">
        <v>207</v>
      </c>
      <c r="B3" s="2"/>
      <c r="C3" s="131"/>
      <c r="D3" s="131"/>
      <c r="E3" s="308"/>
      <c r="F3" s="165"/>
      <c r="G3" s="131"/>
      <c r="H3" s="163"/>
      <c r="I3" s="163"/>
    </row>
    <row r="4" spans="1:9" ht="12.75">
      <c r="A4" s="318" t="s">
        <v>202</v>
      </c>
      <c r="B4" s="319"/>
      <c r="C4" s="132">
        <v>19271</v>
      </c>
      <c r="D4" s="133">
        <v>20040</v>
      </c>
      <c r="E4" s="309">
        <v>20840</v>
      </c>
      <c r="F4" s="171">
        <v>21671</v>
      </c>
      <c r="G4" s="133">
        <v>22536</v>
      </c>
      <c r="H4" s="135"/>
      <c r="I4" s="135"/>
    </row>
    <row r="5" spans="1:9" ht="12.75">
      <c r="A5" s="318" t="s">
        <v>99</v>
      </c>
      <c r="B5" s="319"/>
      <c r="C5" s="133">
        <v>15000</v>
      </c>
      <c r="D5" s="133">
        <f>C5*1.05</f>
        <v>15750</v>
      </c>
      <c r="E5" s="309">
        <f>D5*1.05</f>
        <v>16537.5</v>
      </c>
      <c r="F5" s="171">
        <f>E5*1.05</f>
        <v>17364.375</v>
      </c>
      <c r="G5" s="133">
        <f>F5*1.05</f>
        <v>18232.59375</v>
      </c>
      <c r="H5" s="135"/>
      <c r="I5" s="135"/>
    </row>
    <row r="6" spans="1:9" ht="12.75">
      <c r="A6" s="318" t="s">
        <v>100</v>
      </c>
      <c r="B6" s="319"/>
      <c r="C6" s="133">
        <v>2100</v>
      </c>
      <c r="D6" s="133">
        <f>C6*1.04</f>
        <v>2184</v>
      </c>
      <c r="E6" s="309">
        <f>D6*1.04</f>
        <v>2271.36</v>
      </c>
      <c r="F6" s="171">
        <f>E6*1.04</f>
        <v>2362.2144000000003</v>
      </c>
      <c r="G6" s="133">
        <f>F6*1.04</f>
        <v>2456.7029760000005</v>
      </c>
      <c r="H6" s="135"/>
      <c r="I6" s="135"/>
    </row>
    <row r="7" spans="1:9" ht="12.75">
      <c r="A7" s="318" t="s">
        <v>113</v>
      </c>
      <c r="B7" s="319"/>
      <c r="C7" s="133">
        <v>25004</v>
      </c>
      <c r="D7" s="133">
        <v>25994</v>
      </c>
      <c r="E7" s="309">
        <v>27023</v>
      </c>
      <c r="F7" s="171">
        <v>28093</v>
      </c>
      <c r="G7" s="133">
        <v>29205</v>
      </c>
      <c r="H7" s="135"/>
      <c r="I7" s="135"/>
    </row>
    <row r="8" spans="1:9" ht="15.75">
      <c r="A8" s="128" t="s">
        <v>258</v>
      </c>
      <c r="B8" s="2"/>
      <c r="C8" s="131"/>
      <c r="D8" s="2"/>
      <c r="E8" s="310"/>
      <c r="F8" s="142"/>
      <c r="G8" s="2"/>
      <c r="H8" s="106"/>
      <c r="I8" s="106"/>
    </row>
    <row r="9" spans="1:9" ht="25.5" customHeight="1">
      <c r="A9" s="320" t="s">
        <v>57</v>
      </c>
      <c r="B9" s="321"/>
      <c r="C9" s="133">
        <v>190</v>
      </c>
      <c r="D9" s="133">
        <f>C9*1.03</f>
        <v>195.70000000000002</v>
      </c>
      <c r="E9" s="309">
        <f>D9*1.03</f>
        <v>201.57100000000003</v>
      </c>
      <c r="F9" s="171">
        <f>E9*1.03</f>
        <v>207.61813000000004</v>
      </c>
      <c r="G9" s="133">
        <f>F9*1.03</f>
        <v>213.84667390000004</v>
      </c>
      <c r="H9" s="135"/>
      <c r="I9" s="135"/>
    </row>
    <row r="10" spans="1:9" ht="12.75">
      <c r="A10" s="106"/>
      <c r="B10" s="134"/>
      <c r="C10" s="135"/>
      <c r="D10" s="135"/>
      <c r="E10" s="135"/>
      <c r="F10" s="135"/>
      <c r="G10" s="135"/>
      <c r="H10" s="135"/>
      <c r="I10" s="135"/>
    </row>
    <row r="11" spans="1:9" ht="12.75">
      <c r="A11" s="106" t="s">
        <v>28</v>
      </c>
      <c r="B11" s="134"/>
      <c r="C11" s="135"/>
      <c r="D11" s="135"/>
      <c r="E11" s="135"/>
      <c r="F11" s="135"/>
      <c r="G11" s="135"/>
      <c r="H11" s="135"/>
      <c r="I11" s="135"/>
    </row>
    <row r="12" spans="1:9" ht="13.5" thickBot="1">
      <c r="A12" s="106"/>
      <c r="B12" s="134"/>
      <c r="C12" s="135"/>
      <c r="D12" s="135"/>
      <c r="E12" s="135"/>
      <c r="F12" s="135"/>
      <c r="G12" s="135"/>
      <c r="H12" s="135"/>
      <c r="I12" s="135"/>
    </row>
    <row r="13" spans="1:10" ht="39.75" thickBot="1">
      <c r="A13" s="179"/>
      <c r="B13" s="301" t="s">
        <v>74</v>
      </c>
      <c r="C13" s="304" t="s">
        <v>4</v>
      </c>
      <c r="D13" s="302" t="s">
        <v>75</v>
      </c>
      <c r="E13" s="302" t="s">
        <v>76</v>
      </c>
      <c r="F13" s="302" t="s">
        <v>78</v>
      </c>
      <c r="G13" s="302" t="s">
        <v>77</v>
      </c>
      <c r="H13" s="303"/>
      <c r="I13" s="304" t="s">
        <v>234</v>
      </c>
      <c r="J13" s="305" t="s">
        <v>182</v>
      </c>
    </row>
    <row r="14" spans="1:10" ht="12.75">
      <c r="A14" s="295" t="s">
        <v>11</v>
      </c>
      <c r="B14" s="296"/>
      <c r="C14" s="299">
        <f>J14-I14</f>
        <v>320422</v>
      </c>
      <c r="D14" s="297"/>
      <c r="E14" s="297"/>
      <c r="F14" s="297"/>
      <c r="G14" s="297"/>
      <c r="H14" s="298"/>
      <c r="I14" s="299">
        <v>479326</v>
      </c>
      <c r="J14" s="300">
        <v>799748</v>
      </c>
    </row>
    <row r="15" spans="1:10" ht="12.75">
      <c r="A15" s="139"/>
      <c r="B15" s="171"/>
      <c r="C15" s="2"/>
      <c r="D15" s="288"/>
      <c r="E15" s="288"/>
      <c r="F15" s="288"/>
      <c r="G15" s="288"/>
      <c r="H15" s="169"/>
      <c r="I15" s="2"/>
      <c r="J15" s="141"/>
    </row>
    <row r="16" spans="1:10" ht="12.75">
      <c r="A16" s="166" t="s">
        <v>12</v>
      </c>
      <c r="B16" s="267"/>
      <c r="C16" s="132">
        <f>J16-I16</f>
        <v>320048</v>
      </c>
      <c r="D16" s="287"/>
      <c r="E16" s="287"/>
      <c r="F16" s="287"/>
      <c r="G16" s="287"/>
      <c r="H16" s="174"/>
      <c r="I16" s="132">
        <v>479205</v>
      </c>
      <c r="J16" s="167">
        <v>799253</v>
      </c>
    </row>
    <row r="17" spans="1:10" ht="12.75">
      <c r="A17" s="139"/>
      <c r="B17" s="171"/>
      <c r="C17" s="132"/>
      <c r="D17" s="288"/>
      <c r="E17" s="288"/>
      <c r="F17" s="288"/>
      <c r="G17" s="288"/>
      <c r="H17" s="169"/>
      <c r="I17" s="2"/>
      <c r="J17" s="141"/>
    </row>
    <row r="18" spans="1:10" s="1" customFormat="1" ht="12.75">
      <c r="A18" s="166" t="s">
        <v>116</v>
      </c>
      <c r="B18" s="171"/>
      <c r="C18" s="132">
        <f>J18-I18</f>
        <v>319988</v>
      </c>
      <c r="D18" s="287"/>
      <c r="E18" s="287"/>
      <c r="F18" s="287"/>
      <c r="G18" s="287"/>
      <c r="H18" s="174"/>
      <c r="I18" s="132">
        <v>479935</v>
      </c>
      <c r="J18" s="167">
        <v>799923</v>
      </c>
    </row>
    <row r="19" spans="1:10" ht="12.75">
      <c r="A19" s="139"/>
      <c r="B19" s="171"/>
      <c r="C19" s="132"/>
      <c r="D19" s="287"/>
      <c r="E19" s="289"/>
      <c r="F19" s="287"/>
      <c r="G19" s="289"/>
      <c r="H19" s="168"/>
      <c r="I19" s="2"/>
      <c r="J19" s="141"/>
    </row>
    <row r="20" spans="1:10" ht="12.75">
      <c r="A20" s="139" t="s">
        <v>218</v>
      </c>
      <c r="B20" s="171"/>
      <c r="C20" s="132">
        <f>J20-I20</f>
        <v>320000</v>
      </c>
      <c r="D20" s="287"/>
      <c r="E20" s="290"/>
      <c r="F20" s="287"/>
      <c r="G20" s="290"/>
      <c r="H20" s="174"/>
      <c r="I20" s="133">
        <v>479653</v>
      </c>
      <c r="J20" s="140">
        <v>799653</v>
      </c>
    </row>
    <row r="21" spans="1:10" ht="12.75">
      <c r="A21" s="139"/>
      <c r="B21" s="171"/>
      <c r="C21" s="132"/>
      <c r="D21" s="287"/>
      <c r="E21" s="289"/>
      <c r="F21" s="287"/>
      <c r="G21" s="289"/>
      <c r="H21" s="169"/>
      <c r="I21" s="2"/>
      <c r="J21" s="141"/>
    </row>
    <row r="22" spans="1:10" ht="12.75">
      <c r="A22" s="166" t="s">
        <v>244</v>
      </c>
      <c r="B22" s="171"/>
      <c r="C22" s="132">
        <f>J22-I22</f>
        <v>319969</v>
      </c>
      <c r="D22" s="287"/>
      <c r="E22" s="291"/>
      <c r="F22" s="287"/>
      <c r="G22" s="291"/>
      <c r="H22" s="174"/>
      <c r="I22" s="132">
        <v>479917</v>
      </c>
      <c r="J22" s="167">
        <v>799886</v>
      </c>
    </row>
    <row r="23" spans="1:10" ht="12.75">
      <c r="A23" s="139"/>
      <c r="B23" s="171"/>
      <c r="C23" s="2"/>
      <c r="D23" s="292"/>
      <c r="E23" s="292"/>
      <c r="F23" s="292"/>
      <c r="G23" s="292"/>
      <c r="H23" s="164"/>
      <c r="I23" s="2"/>
      <c r="J23" s="141"/>
    </row>
    <row r="24" spans="1:10" ht="13.5" thickBot="1">
      <c r="A24" s="175"/>
      <c r="B24" s="176"/>
      <c r="C24" s="3"/>
      <c r="D24" s="293"/>
      <c r="E24" s="293"/>
      <c r="F24" s="293"/>
      <c r="G24" s="293"/>
      <c r="H24" s="177"/>
      <c r="I24" s="3"/>
      <c r="J24" s="178"/>
    </row>
    <row r="25" spans="1:10" ht="13.5" thickBot="1">
      <c r="A25" s="179" t="s">
        <v>230</v>
      </c>
      <c r="B25" s="180"/>
      <c r="C25" s="182">
        <f>C14+C16+C18+C20+C22</f>
        <v>1600427</v>
      </c>
      <c r="D25" s="294">
        <f>SUM(D14:D24)</f>
        <v>0</v>
      </c>
      <c r="E25" s="294"/>
      <c r="F25" s="294"/>
      <c r="G25" s="294"/>
      <c r="H25" s="181"/>
      <c r="I25" s="182">
        <f>I14+I16+I18+I20+I22</f>
        <v>2398036</v>
      </c>
      <c r="J25" s="183">
        <f>J14+J16+J18+J20+J22</f>
        <v>3998463</v>
      </c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35"/>
      <c r="J27" s="170"/>
    </row>
    <row r="28" spans="1:9" ht="12.75">
      <c r="A28" s="106"/>
      <c r="B28" s="106"/>
      <c r="C28" s="106"/>
      <c r="D28" s="106"/>
      <c r="E28" s="106"/>
      <c r="F28" s="106"/>
      <c r="G28" s="106"/>
      <c r="H28" s="106"/>
      <c r="I28" s="135">
        <f>J25-I25</f>
        <v>1600427</v>
      </c>
    </row>
    <row r="29" spans="1:9" ht="12.75">
      <c r="A29" s="106"/>
      <c r="B29" s="106"/>
      <c r="C29" s="106"/>
      <c r="D29" s="106"/>
      <c r="E29" s="106"/>
      <c r="F29" s="106"/>
      <c r="G29" s="106"/>
      <c r="H29" s="106"/>
      <c r="I29" s="106"/>
    </row>
    <row r="30" spans="1:9" ht="12.75">
      <c r="A30" s="106"/>
      <c r="B30" s="106"/>
      <c r="C30" s="106"/>
      <c r="D30" s="106"/>
      <c r="E30" s="106"/>
      <c r="F30" s="322"/>
      <c r="G30" s="322"/>
      <c r="H30" s="322"/>
      <c r="I30" s="135"/>
    </row>
    <row r="31" spans="1:9" ht="12.75">
      <c r="A31" s="214"/>
      <c r="B31" s="106"/>
      <c r="C31" s="106"/>
      <c r="D31" s="106"/>
      <c r="E31" s="106"/>
      <c r="F31" s="106"/>
      <c r="G31" s="106"/>
      <c r="H31" s="106"/>
      <c r="I31" s="106"/>
    </row>
    <row r="32" spans="1:9" ht="12.75">
      <c r="A32" s="306"/>
      <c r="B32" s="106"/>
      <c r="C32" s="106"/>
      <c r="D32" s="106"/>
      <c r="E32" s="106"/>
      <c r="F32" s="106"/>
      <c r="G32" s="106"/>
      <c r="H32" s="106"/>
      <c r="I32" s="135"/>
    </row>
    <row r="33" spans="1:9" ht="12.75">
      <c r="A33" s="191"/>
      <c r="B33" s="106"/>
      <c r="C33" s="106"/>
      <c r="D33" s="106"/>
      <c r="E33" s="106"/>
      <c r="F33" s="106"/>
      <c r="G33" s="106"/>
      <c r="H33" s="135"/>
      <c r="I33" s="106"/>
    </row>
    <row r="34" spans="1:9" ht="12.75">
      <c r="A34" s="106"/>
      <c r="B34" s="106"/>
      <c r="C34" s="106"/>
      <c r="D34" s="106"/>
      <c r="E34" s="106"/>
      <c r="F34" s="106"/>
      <c r="G34" s="106"/>
      <c r="H34" s="135"/>
      <c r="I34" s="106"/>
    </row>
    <row r="35" spans="1:9" ht="12.75">
      <c r="A35" s="106"/>
      <c r="B35" s="106"/>
      <c r="C35" s="106"/>
      <c r="D35" s="106"/>
      <c r="E35" s="106"/>
      <c r="F35" s="106"/>
      <c r="G35" s="106"/>
      <c r="H35" s="135"/>
      <c r="I35" s="106"/>
    </row>
  </sheetData>
  <mergeCells count="6">
    <mergeCell ref="A4:B4"/>
    <mergeCell ref="A5:B5"/>
    <mergeCell ref="A6:B6"/>
    <mergeCell ref="A7:B7"/>
    <mergeCell ref="A9:B9"/>
    <mergeCell ref="F30:H30"/>
  </mergeCells>
  <printOptions/>
  <pageMargins left="0.25" right="0.25" top="0.5" bottom="0.5" header="0.5" footer="0.5"/>
  <pageSetup orientation="landscape"/>
  <headerFooter alignWithMargins="0">
    <oddFooter>&amp;L&amp;D SLC Grant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Southern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Ruff</dc:creator>
  <cp:keywords/>
  <dc:description/>
  <cp:lastModifiedBy>Mary</cp:lastModifiedBy>
  <cp:lastPrinted>2009-09-01T18:32:24Z</cp:lastPrinted>
  <dcterms:created xsi:type="dcterms:W3CDTF">2006-06-01T13:27:26Z</dcterms:created>
  <dcterms:modified xsi:type="dcterms:W3CDTF">2009-09-15T18:16:57Z</dcterms:modified>
  <cp:category/>
  <cp:version/>
  <cp:contentType/>
  <cp:contentStatus/>
</cp:coreProperties>
</file>